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Excel\"/>
    </mc:Choice>
  </mc:AlternateContent>
  <bookViews>
    <workbookView xWindow="675" yWindow="0" windowWidth="24720" windowHeight="1666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Q8" i="1"/>
  <c r="Q10" i="1"/>
  <c r="Q13" i="1"/>
  <c r="Q15" i="1"/>
  <c r="Q19" i="1"/>
  <c r="Q21" i="1"/>
  <c r="Q23" i="1"/>
  <c r="Q1" i="1"/>
  <c r="Q4" i="1" s="1"/>
  <c r="P1" i="1"/>
  <c r="P5" i="1" s="1"/>
  <c r="Q22" i="1" l="1"/>
  <c r="Q17" i="1"/>
  <c r="Q14" i="1"/>
  <c r="Q9" i="1"/>
  <c r="Q6" i="1"/>
  <c r="P4" i="1"/>
  <c r="Q20" i="1"/>
  <c r="Q11" i="1"/>
  <c r="P22" i="1"/>
  <c r="P20" i="1"/>
  <c r="P17" i="1"/>
  <c r="P14" i="1"/>
  <c r="P11" i="1"/>
  <c r="P9" i="1"/>
  <c r="P6" i="1"/>
  <c r="P23" i="1"/>
  <c r="P21" i="1"/>
  <c r="P19" i="1"/>
  <c r="P15" i="1"/>
  <c r="P13" i="1"/>
  <c r="P10" i="1"/>
  <c r="P8" i="1"/>
</calcChain>
</file>

<file path=xl/sharedStrings.xml><?xml version="1.0" encoding="utf-8"?>
<sst xmlns="http://schemas.openxmlformats.org/spreadsheetml/2006/main" count="46" uniqueCount="40">
  <si>
    <t>48Ti (ppm)</t>
  </si>
  <si>
    <t>err</t>
  </si>
  <si>
    <t>49Ti(ppm)</t>
  </si>
  <si>
    <t>27Al/30Si</t>
  </si>
  <si>
    <t>40Ca/30Si</t>
  </si>
  <si>
    <t>48Ti/30Si</t>
  </si>
  <si>
    <t>49Ti/30Si</t>
  </si>
  <si>
    <t>30si</t>
  </si>
  <si>
    <t>Ti (48)</t>
  </si>
  <si>
    <t>Ti (49)</t>
  </si>
  <si>
    <t>500ppmTiStd_1</t>
  </si>
  <si>
    <t>500ppmTiStd_2</t>
  </si>
  <si>
    <t>500ppmTiStd_3</t>
  </si>
  <si>
    <t>100ppmTiStd_1</t>
  </si>
  <si>
    <t>100ppmTiStd_2</t>
  </si>
  <si>
    <t>100ppmTiStd_3</t>
  </si>
  <si>
    <t>100ppmTiStd_4</t>
  </si>
  <si>
    <t>100ppmTiStd_5</t>
  </si>
  <si>
    <t>charging issue</t>
  </si>
  <si>
    <t>100ppmTiStd_6</t>
  </si>
  <si>
    <t>100ppmTiStd_7</t>
  </si>
  <si>
    <t>0ppmTiStd_1</t>
  </si>
  <si>
    <t>100ppmTiStd_8</t>
  </si>
  <si>
    <t>500ppmTiStd_4</t>
  </si>
  <si>
    <t>100ppmTiStd_9</t>
  </si>
  <si>
    <t>0ppmTiStd_2</t>
  </si>
  <si>
    <t>0ppmTiStd_2b</t>
  </si>
  <si>
    <t>Used 3rd field aperture</t>
  </si>
  <si>
    <t>NIST612_01</t>
  </si>
  <si>
    <t>44±5</t>
  </si>
  <si>
    <t>Details</t>
  </si>
  <si>
    <t>-12.5kV on DP</t>
  </si>
  <si>
    <t>+9000V on sample</t>
  </si>
  <si>
    <t>5nA</t>
  </si>
  <si>
    <t>75 um image field</t>
  </si>
  <si>
    <t>2nd field aperture (30 um analyzed area)</t>
  </si>
  <si>
    <t>No raster, focused beam</t>
  </si>
  <si>
    <t>About 1500 MRP (10% definition)</t>
  </si>
  <si>
    <t>Rel Ion Yield</t>
  </si>
  <si>
    <t>SRM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</si>
</sst>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2" borderId="1" xfId="0" applyFill="1" applyBorder="1"/>
    <xf numFmtId="0" fontId="0" fillId="2" borderId="3" xfId="0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0"/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8.0170822397200303E-2"/>
                  <c:y val="-5.7734397783610399E-2"/>
                </c:manualLayout>
              </c:layout>
              <c:numFmt formatCode="0.000E+00" sourceLinked="0"/>
            </c:trendlineLbl>
          </c:trendline>
          <c:xVal>
            <c:numRef>
              <c:f>Sheet1!$B$4:$B$23</c:f>
              <c:numCache>
                <c:formatCode>General</c:formatCode>
                <c:ptCount val="2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11">
                  <c:v>100</c:v>
                </c:pt>
                <c:pt idx="13">
                  <c:v>0</c:v>
                </c:pt>
                <c:pt idx="15">
                  <c:v>100</c:v>
                </c:pt>
                <c:pt idx="16">
                  <c:v>500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Sheet1!$J$4:$J$23</c:f>
              <c:numCache>
                <c:formatCode>0.00E+00</c:formatCode>
                <c:ptCount val="20"/>
                <c:pt idx="0">
                  <c:v>4.8204900000000002E-2</c:v>
                </c:pt>
                <c:pt idx="1">
                  <c:v>4.597358E-2</c:v>
                </c:pt>
                <c:pt idx="2">
                  <c:v>4.984338E-2</c:v>
                </c:pt>
                <c:pt idx="4">
                  <c:v>8.9022059999999993E-3</c:v>
                </c:pt>
                <c:pt idx="5">
                  <c:v>7.9295059999999994E-3</c:v>
                </c:pt>
                <c:pt idx="6">
                  <c:v>9.3678990000000007E-3</c:v>
                </c:pt>
                <c:pt idx="7">
                  <c:v>9.2148379999999995E-3</c:v>
                </c:pt>
                <c:pt idx="9">
                  <c:v>5.5530950000000001E-3</c:v>
                </c:pt>
                <c:pt idx="10">
                  <c:v>6.060401E-3</c:v>
                </c:pt>
                <c:pt idx="11">
                  <c:v>9.6888789999999992E-3</c:v>
                </c:pt>
                <c:pt idx="13">
                  <c:v>1.246911E-5</c:v>
                </c:pt>
                <c:pt idx="15">
                  <c:v>8.6238540000000002E-3</c:v>
                </c:pt>
                <c:pt idx="16">
                  <c:v>4.7126899999999999E-2</c:v>
                </c:pt>
                <c:pt idx="17">
                  <c:v>9.0949550000000001E-3</c:v>
                </c:pt>
                <c:pt idx="18">
                  <c:v>4.9033680000000003E-5</c:v>
                </c:pt>
                <c:pt idx="19">
                  <c:v>3.0412120000000001E-5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911928"/>
        <c:axId val="589911536"/>
      </c:scatterChart>
      <c:valAx>
        <c:axId val="589911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9911536"/>
        <c:crosses val="autoZero"/>
        <c:crossBetween val="midCat"/>
      </c:valAx>
      <c:valAx>
        <c:axId val="5899115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48Ti/30Si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589911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0"/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8.0170822397200303E-2"/>
                  <c:y val="-5.7734397783610399E-2"/>
                </c:manualLayout>
              </c:layout>
              <c:numFmt formatCode="0.000E+00" sourceLinked="0"/>
            </c:trendlineLbl>
          </c:trendline>
          <c:xVal>
            <c:numRef>
              <c:f>Sheet1!$B$4:$B$23</c:f>
              <c:numCache>
                <c:formatCode>General</c:formatCode>
                <c:ptCount val="2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11">
                  <c:v>100</c:v>
                </c:pt>
                <c:pt idx="13">
                  <c:v>0</c:v>
                </c:pt>
                <c:pt idx="15">
                  <c:v>100</c:v>
                </c:pt>
                <c:pt idx="16">
                  <c:v>500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Sheet1!$L$4:$L$23</c:f>
              <c:numCache>
                <c:formatCode>0.00E+00</c:formatCode>
                <c:ptCount val="20"/>
                <c:pt idx="0">
                  <c:v>3.5842489999999999E-3</c:v>
                </c:pt>
                <c:pt idx="1">
                  <c:v>3.3867070000000001E-3</c:v>
                </c:pt>
                <c:pt idx="2">
                  <c:v>3.6910649999999999E-3</c:v>
                </c:pt>
                <c:pt idx="4">
                  <c:v>6.580806E-4</c:v>
                </c:pt>
                <c:pt idx="5">
                  <c:v>5.8294399999999995E-4</c:v>
                </c:pt>
                <c:pt idx="6">
                  <c:v>6.7889920000000002E-4</c:v>
                </c:pt>
                <c:pt idx="7">
                  <c:v>6.9121609999999996E-4</c:v>
                </c:pt>
                <c:pt idx="9">
                  <c:v>6.2423939999999999E-4</c:v>
                </c:pt>
                <c:pt idx="10">
                  <c:v>4.5497480000000003E-4</c:v>
                </c:pt>
                <c:pt idx="11">
                  <c:v>7.0917959999999998E-4</c:v>
                </c:pt>
                <c:pt idx="13">
                  <c:v>1.2532830000000001E-6</c:v>
                </c:pt>
                <c:pt idx="15">
                  <c:v>6.4953950000000004E-4</c:v>
                </c:pt>
                <c:pt idx="16">
                  <c:v>3.455498E-3</c:v>
                </c:pt>
                <c:pt idx="17">
                  <c:v>6.6928479999999997E-4</c:v>
                </c:pt>
                <c:pt idx="18">
                  <c:v>4.6274629999999998E-6</c:v>
                </c:pt>
                <c:pt idx="19">
                  <c:v>5.0571969999999998E-6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149104"/>
        <c:axId val="481150672"/>
      </c:scatterChart>
      <c:valAx>
        <c:axId val="48114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1150672"/>
        <c:crosses val="autoZero"/>
        <c:crossBetween val="midCat"/>
      </c:valAx>
      <c:valAx>
        <c:axId val="481150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49Ti/30Si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481149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901700</xdr:colOff>
      <xdr:row>25</xdr:row>
      <xdr:rowOff>38100</xdr:rowOff>
    </xdr:from>
    <xdr:to>
      <xdr:col>8</xdr:col>
      <xdr:colOff>495300</xdr:colOff>
      <xdr:row>43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15</xdr:col>
      <xdr:colOff>584200</xdr:colOff>
      <xdr:row>42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H11" sqref="H11"/>
    </sheetView>
  </sheetViews>
  <sheetFormatPr defaultColWidth="11" defaultRowHeight="15.75" x14ac:dyDescent="0.25"/>
  <cols>
    <col min="1" max="1" width="14" bestFit="1" customWidth="1"/>
    <col min="3" max="3" width="4.875" customWidth="1"/>
    <col min="5" max="5" width="5" customWidth="1"/>
  </cols>
  <sheetData>
    <row r="1" spans="1:18" x14ac:dyDescent="0.25">
      <c r="O1" s="6" t="s">
        <v>38</v>
      </c>
      <c r="P1" s="6">
        <f>1/0.00009519</f>
        <v>10505.305179115454</v>
      </c>
      <c r="Q1" s="6">
        <f>1/0.000007031</f>
        <v>142227.27919214906</v>
      </c>
    </row>
    <row r="2" spans="1:18" x14ac:dyDescent="0.25">
      <c r="O2" s="7" t="s">
        <v>39</v>
      </c>
      <c r="P2" s="7"/>
      <c r="Q2" s="7"/>
    </row>
    <row r="3" spans="1:18" x14ac:dyDescent="0.25">
      <c r="A3" s="4"/>
      <c r="B3" s="5" t="s">
        <v>0</v>
      </c>
      <c r="C3" s="4" t="s">
        <v>1</v>
      </c>
      <c r="D3" s="4" t="s">
        <v>2</v>
      </c>
      <c r="E3" s="4" t="s">
        <v>1</v>
      </c>
      <c r="F3" s="4" t="s">
        <v>3</v>
      </c>
      <c r="G3" s="4" t="s">
        <v>1</v>
      </c>
      <c r="H3" s="4" t="s">
        <v>4</v>
      </c>
      <c r="I3" s="4" t="s">
        <v>1</v>
      </c>
      <c r="J3" s="4" t="s">
        <v>5</v>
      </c>
      <c r="K3" s="4" t="s">
        <v>1</v>
      </c>
      <c r="L3" s="4" t="s">
        <v>6</v>
      </c>
      <c r="M3" s="4" t="s">
        <v>1</v>
      </c>
      <c r="N3" s="4" t="s">
        <v>7</v>
      </c>
      <c r="O3" s="4"/>
      <c r="P3" s="4" t="s">
        <v>8</v>
      </c>
      <c r="Q3" s="4" t="s">
        <v>9</v>
      </c>
    </row>
    <row r="4" spans="1:18" x14ac:dyDescent="0.25">
      <c r="A4" s="4" t="s">
        <v>10</v>
      </c>
      <c r="B4">
        <v>500</v>
      </c>
      <c r="D4">
        <v>500</v>
      </c>
      <c r="F4" s="1">
        <v>4.273805E-2</v>
      </c>
      <c r="G4" s="1">
        <v>7.7375059884449995E-4</v>
      </c>
      <c r="H4" s="1">
        <v>4.9285350000000004E-3</v>
      </c>
      <c r="I4" s="1">
        <v>2.7863881690905003E-5</v>
      </c>
      <c r="J4" s="1">
        <v>4.8204900000000002E-2</v>
      </c>
      <c r="K4" s="1">
        <v>1.6492270129650003E-4</v>
      </c>
      <c r="L4" s="1">
        <v>3.5842489999999999E-3</v>
      </c>
      <c r="M4" s="1">
        <v>1.3276219587205002E-5</v>
      </c>
      <c r="N4" s="1">
        <v>244414.1</v>
      </c>
      <c r="P4" s="2">
        <f>J4*$P$1</f>
        <v>506.40718562874258</v>
      </c>
      <c r="Q4" s="2">
        <f>L4*$Q$1</f>
        <v>509.77798321718103</v>
      </c>
    </row>
    <row r="5" spans="1:18" x14ac:dyDescent="0.25">
      <c r="A5" s="4" t="s">
        <v>11</v>
      </c>
      <c r="B5">
        <v>500</v>
      </c>
      <c r="D5">
        <v>500</v>
      </c>
      <c r="F5" s="1">
        <v>9.7482760000000002E-2</v>
      </c>
      <c r="G5" s="1">
        <v>4.7224996675095995E-3</v>
      </c>
      <c r="H5" s="1">
        <v>6.6983809999999998E-3</v>
      </c>
      <c r="I5" s="1">
        <v>1.7257059065442997E-4</v>
      </c>
      <c r="J5" s="1">
        <v>4.597358E-2</v>
      </c>
      <c r="K5" s="1">
        <v>1.1464997119634E-4</v>
      </c>
      <c r="L5" s="1">
        <v>3.3867070000000001E-3</v>
      </c>
      <c r="M5" s="1">
        <v>1.0302850379808001E-5</v>
      </c>
      <c r="N5" s="1">
        <v>218004.8</v>
      </c>
      <c r="P5" s="2">
        <f t="shared" ref="P5:P23" si="0">J5*$P$1</f>
        <v>482.96648807647864</v>
      </c>
      <c r="Q5" s="2">
        <f t="shared" ref="Q5:Q23" si="1">L5*$Q$1</f>
        <v>481.68212203100558</v>
      </c>
    </row>
    <row r="6" spans="1:18" x14ac:dyDescent="0.25">
      <c r="A6" s="4" t="s">
        <v>12</v>
      </c>
      <c r="B6">
        <v>500</v>
      </c>
      <c r="D6">
        <v>500</v>
      </c>
      <c r="F6" s="1">
        <v>0.15439330000000001</v>
      </c>
      <c r="G6" s="1">
        <v>5.4839774511490002E-3</v>
      </c>
      <c r="H6" s="1">
        <v>5.3790940000000001E-3</v>
      </c>
      <c r="I6" s="1">
        <v>1.7193827506197998E-4</v>
      </c>
      <c r="J6" s="1">
        <v>4.984338E-2</v>
      </c>
      <c r="K6" s="1">
        <v>7.0595023299059999E-5</v>
      </c>
      <c r="L6" s="1">
        <v>3.6910649999999999E-3</v>
      </c>
      <c r="M6" s="1">
        <v>1.3269179357489999E-5</v>
      </c>
      <c r="N6" s="1">
        <v>207021.9</v>
      </c>
      <c r="P6" s="2">
        <f t="shared" si="0"/>
        <v>523.61991805861965</v>
      </c>
      <c r="Q6" s="2">
        <f t="shared" si="1"/>
        <v>524.97013227136961</v>
      </c>
    </row>
    <row r="7" spans="1:18" x14ac:dyDescent="0.25">
      <c r="A7" s="4"/>
      <c r="F7" s="1"/>
      <c r="G7" s="1"/>
      <c r="H7" s="1"/>
      <c r="I7" s="1"/>
      <c r="J7" s="1"/>
      <c r="K7" s="1"/>
      <c r="L7" s="1"/>
      <c r="M7" s="1"/>
      <c r="N7" s="1"/>
      <c r="P7" s="2"/>
      <c r="Q7" s="2"/>
    </row>
    <row r="8" spans="1:18" x14ac:dyDescent="0.25">
      <c r="A8" s="4" t="s">
        <v>13</v>
      </c>
      <c r="B8">
        <v>100</v>
      </c>
      <c r="D8">
        <v>100</v>
      </c>
      <c r="F8" s="1">
        <v>0.21365290000000001</v>
      </c>
      <c r="G8" s="1">
        <v>1.0388566738853E-2</v>
      </c>
      <c r="H8" s="1">
        <v>9.3396139999999996E-3</v>
      </c>
      <c r="I8" s="1">
        <v>3.4692752711733998E-4</v>
      </c>
      <c r="J8" s="1">
        <v>8.9022059999999993E-3</v>
      </c>
      <c r="K8" s="1">
        <v>2.8620716920884001E-5</v>
      </c>
      <c r="L8" s="1">
        <v>6.580806E-4</v>
      </c>
      <c r="M8" s="1">
        <v>4.5470704233569998E-6</v>
      </c>
      <c r="N8" s="1">
        <v>235981.5</v>
      </c>
      <c r="P8" s="2">
        <f t="shared" si="0"/>
        <v>93.520390797352661</v>
      </c>
      <c r="Q8" s="2">
        <f t="shared" si="1"/>
        <v>93.597013227136969</v>
      </c>
    </row>
    <row r="9" spans="1:18" x14ac:dyDescent="0.25">
      <c r="A9" s="4" t="s">
        <v>14</v>
      </c>
      <c r="B9">
        <v>100</v>
      </c>
      <c r="D9">
        <v>100</v>
      </c>
      <c r="F9" s="1">
        <v>0.1822347</v>
      </c>
      <c r="G9" s="1">
        <v>9.9328517559540003E-3</v>
      </c>
      <c r="H9" s="1">
        <v>8.7201710000000005E-3</v>
      </c>
      <c r="I9" s="1">
        <v>3.4235984317628002E-4</v>
      </c>
      <c r="J9" s="1">
        <v>7.9295059999999994E-3</v>
      </c>
      <c r="K9" s="1">
        <v>2.8093161345183999E-5</v>
      </c>
      <c r="L9" s="1">
        <v>5.8294399999999995E-4</v>
      </c>
      <c r="M9" s="1">
        <v>4.0621758936639997E-6</v>
      </c>
      <c r="N9" s="1">
        <v>208774.6</v>
      </c>
      <c r="P9" s="2">
        <f t="shared" si="0"/>
        <v>83.301880449627063</v>
      </c>
      <c r="Q9" s="2">
        <f t="shared" si="1"/>
        <v>82.910539041388134</v>
      </c>
    </row>
    <row r="10" spans="1:18" x14ac:dyDescent="0.25">
      <c r="A10" s="4" t="s">
        <v>15</v>
      </c>
      <c r="B10">
        <v>100</v>
      </c>
      <c r="D10">
        <v>100</v>
      </c>
      <c r="F10" s="1">
        <v>0.17984820000000001</v>
      </c>
      <c r="G10" s="1">
        <v>1.2242659043076001E-2</v>
      </c>
      <c r="H10" s="1">
        <v>1.3281619999999999E-2</v>
      </c>
      <c r="I10" s="1">
        <v>4.2949385548520002E-4</v>
      </c>
      <c r="J10" s="1">
        <v>9.3678990000000007E-3</v>
      </c>
      <c r="K10" s="1">
        <v>2.6048857722249002E-5</v>
      </c>
      <c r="L10" s="1">
        <v>6.7889920000000002E-4</v>
      </c>
      <c r="M10" s="1">
        <v>4.0864287068416002E-6</v>
      </c>
      <c r="N10" s="1">
        <v>212501.6</v>
      </c>
      <c r="P10" s="2">
        <f t="shared" si="0"/>
        <v>98.412637882130483</v>
      </c>
      <c r="Q10" s="2">
        <f t="shared" si="1"/>
        <v>96.557986061726638</v>
      </c>
    </row>
    <row r="11" spans="1:18" x14ac:dyDescent="0.25">
      <c r="A11" s="4" t="s">
        <v>16</v>
      </c>
      <c r="B11">
        <v>100</v>
      </c>
      <c r="D11">
        <v>100</v>
      </c>
      <c r="F11" s="1">
        <v>0.1114791</v>
      </c>
      <c r="G11" s="1">
        <v>6.8568408757259999E-3</v>
      </c>
      <c r="H11" s="1">
        <v>6.5197830000000003E-3</v>
      </c>
      <c r="I11" s="1">
        <v>2.2464512146536E-4</v>
      </c>
      <c r="J11" s="1">
        <v>9.2148379999999995E-3</v>
      </c>
      <c r="K11" s="1">
        <v>3.2278195288300002E-5</v>
      </c>
      <c r="L11" s="1">
        <v>6.9121609999999996E-4</v>
      </c>
      <c r="M11" s="1">
        <v>4.5588604902619993E-6</v>
      </c>
      <c r="N11" s="1">
        <v>223079.5</v>
      </c>
      <c r="P11" s="2">
        <f t="shared" si="0"/>
        <v>96.804685366109879</v>
      </c>
      <c r="Q11" s="2">
        <f t="shared" si="1"/>
        <v>98.309785236808409</v>
      </c>
    </row>
    <row r="12" spans="1:18" x14ac:dyDescent="0.25">
      <c r="A12" s="4"/>
      <c r="F12" s="1"/>
      <c r="G12" s="1"/>
      <c r="H12" s="1"/>
      <c r="I12" s="1"/>
      <c r="J12" s="1"/>
      <c r="K12" s="1"/>
      <c r="L12" s="1"/>
      <c r="M12" s="1"/>
      <c r="N12" s="1"/>
      <c r="P12" s="2"/>
      <c r="Q12" s="2"/>
    </row>
    <row r="13" spans="1:18" x14ac:dyDescent="0.25">
      <c r="A13" s="4" t="s">
        <v>17</v>
      </c>
      <c r="F13" s="1">
        <v>9.0966920000000007E-2</v>
      </c>
      <c r="G13" s="1">
        <v>4.6036457003372005E-3</v>
      </c>
      <c r="H13" s="1">
        <v>2.7790850000000001E-3</v>
      </c>
      <c r="I13" s="1">
        <v>2.005459436393E-4</v>
      </c>
      <c r="J13" s="1">
        <v>5.5530950000000001E-3</v>
      </c>
      <c r="K13" s="1">
        <v>2.1067031943870001E-4</v>
      </c>
      <c r="L13" s="1">
        <v>6.2423939999999999E-4</v>
      </c>
      <c r="M13" s="1">
        <v>3.9168544119582001E-5</v>
      </c>
      <c r="N13" s="1">
        <v>2235.1680000000001</v>
      </c>
      <c r="P13" s="2">
        <f t="shared" si="0"/>
        <v>58.336957663620133</v>
      </c>
      <c r="Q13" s="2">
        <f t="shared" si="1"/>
        <v>88.783871426539605</v>
      </c>
      <c r="R13" t="s">
        <v>18</v>
      </c>
    </row>
    <row r="14" spans="1:18" x14ac:dyDescent="0.25">
      <c r="A14" s="4" t="s">
        <v>19</v>
      </c>
      <c r="F14" s="1">
        <v>9.927851E-2</v>
      </c>
      <c r="G14" s="1">
        <v>4.6542212241294997E-3</v>
      </c>
      <c r="H14" s="1">
        <v>3.200006E-3</v>
      </c>
      <c r="I14" s="1">
        <v>1.4110052056298E-4</v>
      </c>
      <c r="J14" s="1">
        <v>6.060401E-3</v>
      </c>
      <c r="K14" s="1">
        <v>7.3927377370430002E-5</v>
      </c>
      <c r="L14" s="1">
        <v>4.5497480000000003E-4</v>
      </c>
      <c r="M14" s="1">
        <v>7.3709511900920009E-6</v>
      </c>
      <c r="N14" s="1">
        <v>69029.77</v>
      </c>
      <c r="P14" s="2">
        <f t="shared" si="0"/>
        <v>63.666362012816478</v>
      </c>
      <c r="Q14" s="2">
        <f t="shared" si="1"/>
        <v>64.709827904992181</v>
      </c>
      <c r="R14" t="s">
        <v>18</v>
      </c>
    </row>
    <row r="15" spans="1:18" x14ac:dyDescent="0.25">
      <c r="A15" s="4" t="s">
        <v>20</v>
      </c>
      <c r="B15">
        <v>100</v>
      </c>
      <c r="D15">
        <v>100</v>
      </c>
      <c r="F15" s="1">
        <v>0.1456421</v>
      </c>
      <c r="G15" s="1">
        <v>6.0284032389899996E-3</v>
      </c>
      <c r="H15" s="1">
        <v>6.6866759999999999E-3</v>
      </c>
      <c r="I15" s="1">
        <v>1.7307564811416002E-4</v>
      </c>
      <c r="J15" s="1">
        <v>9.6888789999999992E-3</v>
      </c>
      <c r="K15" s="1">
        <v>2.5146264645745994E-5</v>
      </c>
      <c r="L15" s="1">
        <v>7.0917959999999998E-4</v>
      </c>
      <c r="M15" s="1">
        <v>5.1248076604644001E-6</v>
      </c>
      <c r="N15" s="1">
        <v>220578.2</v>
      </c>
      <c r="P15" s="2">
        <f t="shared" si="0"/>
        <v>101.78463073852295</v>
      </c>
      <c r="Q15" s="2">
        <f t="shared" si="1"/>
        <v>100.86468496657659</v>
      </c>
    </row>
    <row r="16" spans="1:18" x14ac:dyDescent="0.25">
      <c r="A16" s="4"/>
      <c r="F16" s="1"/>
      <c r="G16" s="1"/>
      <c r="H16" s="1"/>
      <c r="I16" s="1"/>
      <c r="J16" s="1"/>
      <c r="K16" s="1"/>
      <c r="L16" s="1"/>
      <c r="M16" s="1"/>
      <c r="N16" s="1"/>
      <c r="P16" s="2"/>
      <c r="Q16" s="2"/>
    </row>
    <row r="17" spans="1:19" x14ac:dyDescent="0.25">
      <c r="A17" s="4" t="s">
        <v>21</v>
      </c>
      <c r="B17">
        <v>0</v>
      </c>
      <c r="D17">
        <v>0</v>
      </c>
      <c r="F17" s="1">
        <v>5.6509909999999997E-2</v>
      </c>
      <c r="G17" s="1">
        <v>2.7297982278113998E-3</v>
      </c>
      <c r="H17" s="1">
        <v>3.843043E-3</v>
      </c>
      <c r="I17" s="1">
        <v>1.2858568237162E-4</v>
      </c>
      <c r="J17" s="1">
        <v>1.246911E-5</v>
      </c>
      <c r="K17" s="1">
        <v>9.876576290685E-7</v>
      </c>
      <c r="L17" s="1">
        <v>1.2532830000000001E-6</v>
      </c>
      <c r="M17" s="1">
        <v>1.7084879184299999E-7</v>
      </c>
      <c r="N17" s="1">
        <v>204907.1</v>
      </c>
      <c r="P17" s="2">
        <f t="shared" si="0"/>
        <v>0.1309918058619603</v>
      </c>
      <c r="Q17" s="2">
        <f t="shared" si="1"/>
        <v>0.17825103114777416</v>
      </c>
    </row>
    <row r="18" spans="1:19" x14ac:dyDescent="0.25">
      <c r="A18" s="4"/>
      <c r="F18" s="1"/>
      <c r="G18" s="1"/>
      <c r="H18" s="1"/>
      <c r="I18" s="1"/>
      <c r="J18" s="1"/>
      <c r="K18" s="1"/>
      <c r="L18" s="1"/>
      <c r="M18" s="1"/>
      <c r="N18" s="1"/>
      <c r="P18" s="2"/>
      <c r="Q18" s="2"/>
    </row>
    <row r="19" spans="1:19" x14ac:dyDescent="0.25">
      <c r="A19" s="4" t="s">
        <v>22</v>
      </c>
      <c r="B19">
        <v>100</v>
      </c>
      <c r="D19">
        <v>100</v>
      </c>
      <c r="F19" s="1">
        <v>0.2006445</v>
      </c>
      <c r="G19" s="1">
        <v>1.051796928294E-2</v>
      </c>
      <c r="H19" s="1">
        <v>8.6977730000000007E-3</v>
      </c>
      <c r="I19" s="1">
        <v>3.3738748444730001E-4</v>
      </c>
      <c r="J19" s="1">
        <v>8.6238540000000002E-3</v>
      </c>
      <c r="K19" s="1">
        <v>1.9815658877142E-5</v>
      </c>
      <c r="L19" s="1">
        <v>6.4953950000000004E-4</v>
      </c>
      <c r="M19" s="1">
        <v>4.7603977002995006E-6</v>
      </c>
      <c r="N19" s="1">
        <v>193228.1</v>
      </c>
      <c r="P19" s="2">
        <f t="shared" si="0"/>
        <v>90.596218090135523</v>
      </c>
      <c r="Q19" s="2">
        <f t="shared" si="1"/>
        <v>92.38223581282891</v>
      </c>
    </row>
    <row r="20" spans="1:19" x14ac:dyDescent="0.25">
      <c r="A20" s="4" t="s">
        <v>23</v>
      </c>
      <c r="B20">
        <v>500</v>
      </c>
      <c r="D20">
        <v>500</v>
      </c>
      <c r="F20" s="1">
        <v>0.1229779</v>
      </c>
      <c r="G20" s="1">
        <v>4.3064892933600005E-3</v>
      </c>
      <c r="H20" s="1">
        <v>6.0838079999999996E-3</v>
      </c>
      <c r="I20" s="1">
        <v>1.7684145406847998E-4</v>
      </c>
      <c r="J20" s="1">
        <v>4.7126899999999999E-2</v>
      </c>
      <c r="K20" s="1">
        <v>6.8025182424299991E-5</v>
      </c>
      <c r="L20" s="1">
        <v>3.455498E-3</v>
      </c>
      <c r="M20" s="1">
        <v>9.9932380170360011E-6</v>
      </c>
      <c r="N20" s="1">
        <v>165395.9</v>
      </c>
      <c r="P20" s="2">
        <f t="shared" si="0"/>
        <v>495.0824666456561</v>
      </c>
      <c r="Q20" s="2">
        <f t="shared" si="1"/>
        <v>491.46607879391269</v>
      </c>
    </row>
    <row r="21" spans="1:19" x14ac:dyDescent="0.25">
      <c r="A21" s="4" t="s">
        <v>24</v>
      </c>
      <c r="B21">
        <v>100</v>
      </c>
      <c r="D21">
        <v>100</v>
      </c>
      <c r="F21" s="1">
        <v>9.3839329999999999E-2</v>
      </c>
      <c r="G21" s="1">
        <v>4.9022416706639999E-3</v>
      </c>
      <c r="H21" s="1">
        <v>7.2068389999999996E-3</v>
      </c>
      <c r="I21" s="1">
        <v>3.0275325264524002E-4</v>
      </c>
      <c r="J21" s="1">
        <v>9.0949550000000001E-3</v>
      </c>
      <c r="K21" s="1">
        <v>2.2592477581984999E-5</v>
      </c>
      <c r="L21" s="1">
        <v>6.6928479999999997E-4</v>
      </c>
      <c r="M21" s="1">
        <v>5.4509057237152002E-6</v>
      </c>
      <c r="N21" s="1">
        <v>173138.2</v>
      </c>
      <c r="P21" s="2">
        <f t="shared" si="0"/>
        <v>95.545277865321992</v>
      </c>
      <c r="Q21" s="2">
        <f t="shared" si="1"/>
        <v>95.190556108661639</v>
      </c>
    </row>
    <row r="22" spans="1:19" x14ac:dyDescent="0.25">
      <c r="A22" s="4" t="s">
        <v>25</v>
      </c>
      <c r="B22">
        <v>0</v>
      </c>
      <c r="D22">
        <v>0</v>
      </c>
      <c r="F22" s="1">
        <v>0.13197710000000001</v>
      </c>
      <c r="G22" s="1">
        <v>8.146995214527001E-3</v>
      </c>
      <c r="H22" s="1">
        <v>1.082282E-2</v>
      </c>
      <c r="I22" s="1">
        <v>4.5848366035760002E-4</v>
      </c>
      <c r="J22" s="1">
        <v>4.9033680000000003E-5</v>
      </c>
      <c r="K22" s="1">
        <v>1.9328095982400003E-6</v>
      </c>
      <c r="L22" s="1">
        <v>4.6274629999999998E-6</v>
      </c>
      <c r="M22" s="1">
        <v>3.2867115880523003E-7</v>
      </c>
      <c r="N22" s="1">
        <v>199990.5</v>
      </c>
      <c r="P22" s="2">
        <f t="shared" si="0"/>
        <v>0.51511377245508994</v>
      </c>
      <c r="Q22" s="2">
        <f t="shared" si="1"/>
        <v>0.65815147205233959</v>
      </c>
    </row>
    <row r="23" spans="1:19" x14ac:dyDescent="0.25">
      <c r="A23" s="4" t="s">
        <v>26</v>
      </c>
      <c r="B23">
        <v>0</v>
      </c>
      <c r="D23">
        <v>0</v>
      </c>
      <c r="F23" s="1">
        <v>5.4685020000000001E-3</v>
      </c>
      <c r="G23" s="1">
        <v>1.2928911322001999E-4</v>
      </c>
      <c r="H23" s="1">
        <v>3.203418E-3</v>
      </c>
      <c r="I23" s="1">
        <v>3.1172476575089998E-5</v>
      </c>
      <c r="J23" s="1">
        <v>3.0412120000000001E-5</v>
      </c>
      <c r="K23" s="1">
        <v>2.0932221220260002E-6</v>
      </c>
      <c r="L23" s="1">
        <v>5.0571969999999998E-6</v>
      </c>
      <c r="M23" s="1">
        <v>4.5833062864786004E-7</v>
      </c>
      <c r="N23" s="1">
        <v>120472.7</v>
      </c>
      <c r="P23" s="2">
        <f t="shared" si="0"/>
        <v>0.31948860174388072</v>
      </c>
      <c r="Q23" s="2">
        <f t="shared" si="1"/>
        <v>0.71927136964869864</v>
      </c>
      <c r="R23" t="s">
        <v>27</v>
      </c>
    </row>
    <row r="24" spans="1:19" x14ac:dyDescent="0.25">
      <c r="A24" s="4" t="s">
        <v>28</v>
      </c>
      <c r="B24">
        <v>0</v>
      </c>
      <c r="D24">
        <v>44</v>
      </c>
      <c r="F24" s="1">
        <v>4.844633</v>
      </c>
      <c r="G24" s="1">
        <v>5.6643545928660001E-3</v>
      </c>
      <c r="H24" s="1">
        <v>41.894829999999999</v>
      </c>
      <c r="I24" s="1">
        <v>0.47704009022629995</v>
      </c>
      <c r="J24" s="1">
        <v>9.429527E-2</v>
      </c>
      <c r="K24" s="1">
        <v>2.4406972787612E-4</v>
      </c>
      <c r="L24" s="1">
        <v>4.9629700000000004E-4</v>
      </c>
      <c r="M24" s="1">
        <v>7.2988166453500012E-6</v>
      </c>
      <c r="N24" s="1">
        <v>58816</v>
      </c>
      <c r="P24" s="2"/>
      <c r="Q24" s="2">
        <v>70.090526494181447</v>
      </c>
      <c r="S24" t="s">
        <v>29</v>
      </c>
    </row>
    <row r="26" spans="1:19" x14ac:dyDescent="0.25">
      <c r="Q26" t="s">
        <v>30</v>
      </c>
    </row>
    <row r="27" spans="1:19" x14ac:dyDescent="0.25">
      <c r="Q27" s="3" t="s">
        <v>31</v>
      </c>
    </row>
    <row r="28" spans="1:19" x14ac:dyDescent="0.25">
      <c r="Q28" s="3" t="s">
        <v>32</v>
      </c>
    </row>
    <row r="29" spans="1:19" x14ac:dyDescent="0.25">
      <c r="Q29" t="s">
        <v>33</v>
      </c>
    </row>
    <row r="30" spans="1:19" x14ac:dyDescent="0.25">
      <c r="Q30" t="s">
        <v>36</v>
      </c>
    </row>
    <row r="31" spans="1:19" x14ac:dyDescent="0.25">
      <c r="Q31" t="s">
        <v>34</v>
      </c>
    </row>
    <row r="32" spans="1:19" x14ac:dyDescent="0.25">
      <c r="Q32" t="s">
        <v>35</v>
      </c>
    </row>
    <row r="33" spans="17:17" x14ac:dyDescent="0.25">
      <c r="Q33" t="s">
        <v>37</v>
      </c>
    </row>
  </sheetData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Hervig</dc:creator>
  <cp:lastModifiedBy>CRAVEN John</cp:lastModifiedBy>
  <dcterms:created xsi:type="dcterms:W3CDTF">2016-03-20T22:07:50Z</dcterms:created>
  <dcterms:modified xsi:type="dcterms:W3CDTF">2016-03-21T10:53:45Z</dcterms:modified>
</cp:coreProperties>
</file>