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g\Scholarships and Student Finance\Scholarships and Financial Aid\US Loans\Cost of Attendance\2122\"/>
    </mc:Choice>
  </mc:AlternateContent>
  <workbookProtection workbookAlgorithmName="SHA-512" workbookHashValue="YU5w/7DRo6fizmo6o1pSpeSDiCKWpjsNt0f4/1qgXNrq84nUXgnh+OgsEUgfnEYvhr4fVUsC0JtNi1lnpyQJlA==" workbookSaltValue="dxG2zsABSExnsND0z3pPtA==" workbookSpinCount="100000" lockStructure="1"/>
  <bookViews>
    <workbookView xWindow="0" yWindow="0" windowWidth="21530" windowHeight="9600" tabRatio="789"/>
  </bookViews>
  <sheets>
    <sheet name="Cost of Attendance"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2" l="1"/>
  <c r="E18" i="2" l="1"/>
  <c r="E16" i="2" l="1"/>
  <c r="E17" i="2"/>
  <c r="E19" i="2"/>
  <c r="E20" i="2"/>
  <c r="E21" i="2"/>
  <c r="E23" i="2" l="1"/>
  <c r="E31" i="2" s="1"/>
  <c r="E36" i="2" s="1"/>
  <c r="E40" i="2" s="1"/>
  <c r="E47" i="2" l="1"/>
  <c r="E60" i="2" s="1"/>
  <c r="E50" i="2" l="1"/>
  <c r="E52" i="2" l="1"/>
  <c r="D66" i="2" s="1"/>
  <c r="E62" i="2"/>
  <c r="E66" i="2" s="1"/>
</calcChain>
</file>

<file path=xl/sharedStrings.xml><?xml version="1.0" encoding="utf-8"?>
<sst xmlns="http://schemas.openxmlformats.org/spreadsheetml/2006/main" count="71" uniqueCount="59">
  <si>
    <t>THE UNIVERSITY OF EDINBURGH</t>
  </si>
  <si>
    <t>Scholarships and Student Funding Services</t>
  </si>
  <si>
    <t>Old College</t>
  </si>
  <si>
    <t>South Bridge</t>
  </si>
  <si>
    <t>Edinburgh</t>
  </si>
  <si>
    <t>EH8 9YL</t>
  </si>
  <si>
    <t>http://www.ed.ac.uk//student-funding/us-loans</t>
  </si>
  <si>
    <t>Please complete blue boxes below</t>
  </si>
  <si>
    <t>Costs</t>
  </si>
  <si>
    <t>£ Weekly</t>
  </si>
  <si>
    <t>Weeks</t>
  </si>
  <si>
    <t>£</t>
  </si>
  <si>
    <t>Rent</t>
  </si>
  <si>
    <t>Utilities</t>
  </si>
  <si>
    <t>Food</t>
  </si>
  <si>
    <t>Books/Computer Equipment</t>
  </si>
  <si>
    <t>Travel</t>
  </si>
  <si>
    <t>Personal</t>
  </si>
  <si>
    <t>Sub Total</t>
  </si>
  <si>
    <t>Tuition fees plus any additional research or programme costs (Enter amount in column E- check against offer of admission or notification from the Fees team)</t>
  </si>
  <si>
    <t>Extras</t>
  </si>
  <si>
    <t>Flights (2 round trips)</t>
  </si>
  <si>
    <t>Other essential costs (subject to approval)*</t>
  </si>
  <si>
    <t>*Please provided detailed breakdown for review</t>
  </si>
  <si>
    <t>Total</t>
  </si>
  <si>
    <t>Deductions for any other funding sources</t>
  </si>
  <si>
    <t>Put any scholarship or award in column E</t>
  </si>
  <si>
    <t>Put any other loans in column E</t>
  </si>
  <si>
    <t>Final £ Sterling COA after deducting any other funding</t>
  </si>
  <si>
    <t>$/£</t>
  </si>
  <si>
    <t>Cost in US Dollars</t>
  </si>
  <si>
    <t>$</t>
  </si>
  <si>
    <t>Maximum Cost of Attendance</t>
  </si>
  <si>
    <r>
      <t xml:space="preserve">Please note: you are unable to borrow more than your Cost of Attendance. Your Federal borrowing options are below and you may be eligible to apply for a Graduate PLUS loan for any balance above $20,500.   </t>
    </r>
    <r>
      <rPr>
        <b/>
        <i/>
        <sz val="11"/>
        <color indexed="18"/>
        <rFont val="Calibri"/>
        <family val="2"/>
      </rPr>
      <t>If you wish to replace some or all of your Federal borrowing with a loan provided by a private lender please confirm details of the lender's name, the borrower's name and the loan amount to studentfunding@ed.ac.uk</t>
    </r>
  </si>
  <si>
    <t>YOU CAN BORROW:</t>
  </si>
  <si>
    <t>Direct Loan - Unsubsidized</t>
  </si>
  <si>
    <t>Direct Loan - Graduate PLUS</t>
  </si>
  <si>
    <t xml:space="preserve">Total Borrowing </t>
  </si>
  <si>
    <t>HOW MUCH WOULD YOU LIKE TO BORROW?</t>
  </si>
  <si>
    <t>only borrow what you need and refer to the web links below for terms and conditions</t>
  </si>
  <si>
    <t>Please enter the amounts you wish to borrow into the highlighted fields below, the calculator will then factor in origination fees to calculate the net funds available to you (please type rather than copy):</t>
  </si>
  <si>
    <t xml:space="preserve">Total funds borrowed              </t>
  </si>
  <si>
    <t>Approximate total funds net of origination fees</t>
  </si>
  <si>
    <t>https://studentaid.ed.gov/sa/types/loans/subsidized-unsubsidized</t>
  </si>
  <si>
    <t>https://studentaid.ed.gov/sa/types/loans/plus</t>
  </si>
  <si>
    <t>If you choose a loan amount which is larger than the maximum allowed it will appear in red and calculate only the net amount allowed.</t>
  </si>
  <si>
    <t>DECLARATION:   important information for maintaining eligibility</t>
  </si>
  <si>
    <t>I confirm that once circumstances allow I will return to study on campus at the University of Edinburgh when asked to do so by the university's Financial Aid Office in order to maintain eligibility for Federal Direct Loans.</t>
  </si>
  <si>
    <t>For further information on US loans at the University of Edinburgh</t>
  </si>
  <si>
    <t>please refer to our website</t>
  </si>
  <si>
    <t>www.ed.ac.uk/student-funding/us-loans</t>
  </si>
  <si>
    <t>or email studentfunding@ed.ac.uk</t>
  </si>
  <si>
    <t>GRADUATE STUDENT 2021-2022</t>
  </si>
  <si>
    <t>Theoretical Exchange Rate - used for all students for 2021-2022 session</t>
  </si>
  <si>
    <t>Please sign to accept declaration</t>
  </si>
  <si>
    <t>Origination fees (1.057% on Unsubsidized Loans and 4.228% on PLUS Loans) can be included in borrowings.  These are included in the figure below which is rounded up to the next $1000.</t>
  </si>
  <si>
    <t>Name &amp; UUN</t>
  </si>
  <si>
    <t>While previously the CARES Act permitted otherwise eligible programs to be offered via distance education for the duration of the qualifying emergency and the following payment period, the amendments now use a “covered period”. The “covered period” ends on whichever is later of June 30, 2022 or the June 30 following the end of the emergency as declared by the country in which the foreign school is located.</t>
  </si>
  <si>
    <t>I confirm that I understand that study away from the University of Edinburgh campus, including during periods of independent research, writing up or work based placement, is not always eligible for Federal Direct Loans particularly if in the USA, and the current relaxation of regulation with regards to location of study and online learning  is for the duration of the current emergency situation and one further covered period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</si>
</sst>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3" formatCode="_-* #,##0.00_-;\-* #,##0.00_-;_-* &quot;-&quot;??_-;_-@_-"/>
    <numFmt numFmtId="164" formatCode="&quot;£&quot;#,##0"/>
    <numFmt numFmtId="165" formatCode="[$$-409]#,##0"/>
  </numFmts>
  <fonts count="28" x14ac:knownFonts="1">
    <font>
      <sz val="10"/>
      <name val="Arial"/>
    </font>
    <font>
      <u/>
      <sz val="10"/>
      <color indexed="12"/>
      <name val="Arial"/>
      <family val="2"/>
    </font>
    <font>
      <sz val="10"/>
      <color indexed="18"/>
      <name val="Times New Roman"/>
      <family val="1"/>
    </font>
    <font>
      <b/>
      <sz val="10"/>
      <color indexed="18"/>
      <name val="Times New Roman"/>
      <family val="1"/>
    </font>
    <font>
      <b/>
      <sz val="14"/>
      <color indexed="18"/>
      <name val="Times New Roman"/>
      <family val="1"/>
    </font>
    <font>
      <i/>
      <sz val="10"/>
      <name val="Arial"/>
      <family val="2"/>
    </font>
    <font>
      <b/>
      <sz val="12"/>
      <color indexed="18"/>
      <name val="Calibri"/>
      <family val="2"/>
    </font>
    <font>
      <sz val="10"/>
      <color indexed="18"/>
      <name val="Calibri"/>
      <family val="2"/>
    </font>
    <font>
      <sz val="11"/>
      <color indexed="18"/>
      <name val="Times New Roman"/>
      <family val="1"/>
    </font>
    <font>
      <b/>
      <sz val="11"/>
      <color indexed="18"/>
      <name val="Calibri"/>
      <family val="2"/>
    </font>
    <font>
      <sz val="11"/>
      <color indexed="18"/>
      <name val="Calibri"/>
      <family val="2"/>
    </font>
    <font>
      <sz val="11"/>
      <color indexed="9"/>
      <name val="Calibri"/>
      <family val="2"/>
    </font>
    <font>
      <i/>
      <sz val="11"/>
      <color indexed="18"/>
      <name val="Calibri"/>
      <family val="2"/>
    </font>
    <font>
      <u/>
      <sz val="10"/>
      <color indexed="12"/>
      <name val="Calibri"/>
      <family val="2"/>
    </font>
    <font>
      <sz val="10"/>
      <name val="Times New Roman"/>
      <family val="1"/>
    </font>
    <font>
      <b/>
      <sz val="10"/>
      <name val="Times New Roman"/>
      <family val="1"/>
    </font>
    <font>
      <b/>
      <sz val="14"/>
      <name val="Times New Roman"/>
      <family val="1"/>
    </font>
    <font>
      <b/>
      <u/>
      <sz val="11"/>
      <color indexed="18"/>
      <name val="Calibri"/>
      <family val="2"/>
    </font>
    <font>
      <sz val="10"/>
      <name val="Arial"/>
      <family val="2"/>
    </font>
    <font>
      <sz val="10"/>
      <color indexed="10"/>
      <name val="Calibri"/>
      <family val="2"/>
    </font>
    <font>
      <sz val="10"/>
      <color indexed="10"/>
      <name val="Arial"/>
      <family val="2"/>
    </font>
    <font>
      <b/>
      <i/>
      <sz val="11"/>
      <color indexed="18"/>
      <name val="Calibri"/>
      <family val="2"/>
    </font>
    <font>
      <b/>
      <sz val="10"/>
      <name val="Calibri"/>
      <family val="2"/>
      <scheme val="minor"/>
    </font>
    <font>
      <sz val="10"/>
      <name val="Calibri"/>
      <family val="2"/>
      <scheme val="minor"/>
    </font>
    <font>
      <u/>
      <sz val="10"/>
      <color indexed="12"/>
      <name val="Calibri"/>
      <family val="2"/>
      <scheme val="minor"/>
    </font>
    <font>
      <b/>
      <u/>
      <sz val="10"/>
      <color indexed="18"/>
      <name val="Times New Roman"/>
      <family val="1"/>
    </font>
    <font>
      <sz val="11"/>
      <color rgb="FF00B050"/>
      <name val="Calibri"/>
      <family val="2"/>
    </font>
    <font>
      <sz val="8"/>
      <name val="Segoe UI"/>
      <family val="2"/>
    </font>
  </fonts>
  <fills count="6">
    <fill>
      <patternFill patternType="none"/>
    </fill>
    <fill>
      <patternFill patternType="gray125"/>
    </fill>
    <fill>
      <patternFill patternType="solid">
        <fgColor indexed="63"/>
        <bgColor indexed="64"/>
      </patternFill>
    </fill>
    <fill>
      <patternFill patternType="solid">
        <fgColor indexed="41"/>
        <bgColor indexed="64"/>
      </patternFill>
    </fill>
    <fill>
      <patternFill patternType="solid">
        <fgColor rgb="FFA2FAFE"/>
        <bgColor indexed="64"/>
      </patternFill>
    </fill>
    <fill>
      <patternFill patternType="solid">
        <fgColor theme="7" tint="0.59999389629810485"/>
        <bgColor indexed="64"/>
      </patternFill>
    </fill>
  </fills>
  <borders count="9">
    <border>
      <left/>
      <right/>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13">
    <xf numFmtId="0" fontId="0" fillId="0" borderId="0" xfId="0"/>
    <xf numFmtId="0" fontId="2" fillId="0" borderId="0" xfId="0" applyFont="1"/>
    <xf numFmtId="0" fontId="3" fillId="0" borderId="0" xfId="0" applyFont="1"/>
    <xf numFmtId="14" fontId="3" fillId="0" borderId="0" xfId="0" applyNumberFormat="1" applyFont="1"/>
    <xf numFmtId="14" fontId="2" fillId="0" borderId="0" xfId="0" applyNumberFormat="1" applyFont="1"/>
    <xf numFmtId="0" fontId="2" fillId="0" borderId="0" xfId="0" applyFont="1" applyAlignment="1">
      <alignment wrapText="1"/>
    </xf>
    <xf numFmtId="0" fontId="5" fillId="0" borderId="0" xfId="0" applyFont="1"/>
    <xf numFmtId="0" fontId="2" fillId="2" borderId="0" xfId="0" applyFont="1" applyFill="1"/>
    <xf numFmtId="0" fontId="3" fillId="2" borderId="0" xfId="0" applyFont="1" applyFill="1"/>
    <xf numFmtId="0" fontId="2" fillId="2" borderId="0" xfId="0" applyFont="1" applyFill="1" applyAlignment="1">
      <alignment wrapText="1"/>
    </xf>
    <xf numFmtId="0" fontId="8" fillId="2" borderId="0" xfId="0" applyFont="1" applyFill="1"/>
    <xf numFmtId="0" fontId="14" fillId="2" borderId="0" xfId="0" applyFont="1" applyFill="1"/>
    <xf numFmtId="0" fontId="15" fillId="2" borderId="0" xfId="0" applyFont="1" applyFill="1"/>
    <xf numFmtId="0" fontId="15" fillId="2" borderId="0" xfId="0" applyFont="1" applyFill="1" applyAlignment="1">
      <alignment horizontal="center" wrapText="1"/>
    </xf>
    <xf numFmtId="0" fontId="14" fillId="2"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16"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15" fillId="2" borderId="0" xfId="0" applyFont="1" applyFill="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vertical="center"/>
    </xf>
    <xf numFmtId="3" fontId="10" fillId="3" borderId="0" xfId="0" applyNumberFormat="1" applyFont="1" applyFill="1" applyBorder="1" applyAlignment="1" applyProtection="1">
      <alignment horizontal="center"/>
      <protection locked="0"/>
    </xf>
    <xf numFmtId="3" fontId="9" fillId="3" borderId="0" xfId="0" applyNumberFormat="1" applyFont="1" applyFill="1" applyBorder="1" applyAlignment="1" applyProtection="1">
      <alignment horizontal="center"/>
      <protection locked="0"/>
    </xf>
    <xf numFmtId="0" fontId="17" fillId="0" borderId="0" xfId="0" applyFont="1" applyFill="1" applyAlignment="1">
      <alignment horizontal="center"/>
    </xf>
    <xf numFmtId="0" fontId="9" fillId="0" borderId="0" xfId="0" applyFont="1" applyFill="1" applyAlignment="1">
      <alignment horizontal="center"/>
    </xf>
    <xf numFmtId="0" fontId="9" fillId="0" borderId="0" xfId="0" applyFont="1" applyFill="1" applyBorder="1"/>
    <xf numFmtId="3" fontId="9" fillId="0" borderId="0" xfId="0" applyNumberFormat="1" applyFont="1" applyFill="1" applyBorder="1"/>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10" fillId="0" borderId="0" xfId="0" applyFont="1" applyFill="1" applyBorder="1" applyAlignment="1">
      <alignment horizontal="right"/>
    </xf>
    <xf numFmtId="6" fontId="10" fillId="0" borderId="0" xfId="0" applyNumberFormat="1" applyFont="1" applyFill="1" applyBorder="1" applyAlignment="1">
      <alignment horizontal="center"/>
    </xf>
    <xf numFmtId="0" fontId="10" fillId="0" borderId="0" xfId="0" applyFont="1" applyFill="1" applyBorder="1"/>
    <xf numFmtId="3" fontId="10" fillId="0" borderId="0" xfId="0" applyNumberFormat="1" applyFont="1" applyFill="1" applyBorder="1"/>
    <xf numFmtId="0" fontId="9" fillId="0" borderId="0" xfId="0" applyFont="1" applyFill="1" applyBorder="1" applyAlignment="1">
      <alignment horizontal="center"/>
    </xf>
    <xf numFmtId="0" fontId="9" fillId="0" borderId="0" xfId="0" applyFont="1" applyFill="1" applyBorder="1" applyAlignment="1">
      <alignment horizontal="right"/>
    </xf>
    <xf numFmtId="3" fontId="9" fillId="0" borderId="0" xfId="0" applyNumberFormat="1" applyFont="1" applyFill="1" applyBorder="1" applyAlignment="1">
      <alignment horizontal="center"/>
    </xf>
    <xf numFmtId="0" fontId="9" fillId="0" borderId="0" xfId="0" applyFont="1" applyFill="1"/>
    <xf numFmtId="0" fontId="9" fillId="0" borderId="2" xfId="0" applyFont="1" applyFill="1" applyBorder="1" applyAlignment="1">
      <alignment horizontal="center"/>
    </xf>
    <xf numFmtId="0" fontId="9" fillId="0" borderId="2" xfId="0" applyFont="1" applyFill="1" applyBorder="1"/>
    <xf numFmtId="0" fontId="9" fillId="0" borderId="2" xfId="0" applyFont="1" applyFill="1" applyBorder="1" applyAlignment="1">
      <alignment horizontal="right"/>
    </xf>
    <xf numFmtId="3" fontId="9" fillId="0" borderId="2" xfId="0" applyNumberFormat="1" applyFont="1" applyFill="1" applyBorder="1" applyAlignment="1">
      <alignment horizontal="center"/>
    </xf>
    <xf numFmtId="0" fontId="10" fillId="0" borderId="0" xfId="0" applyFont="1" applyFill="1"/>
    <xf numFmtId="3" fontId="10" fillId="0" borderId="0" xfId="0" applyNumberFormat="1" applyFont="1" applyFill="1"/>
    <xf numFmtId="0" fontId="10" fillId="0" borderId="0" xfId="0" applyFont="1" applyFill="1" applyAlignment="1">
      <alignment horizontal="center" wrapText="1"/>
    </xf>
    <xf numFmtId="0" fontId="10" fillId="0" borderId="0" xfId="0" applyFont="1" applyFill="1" applyAlignment="1">
      <alignment horizontal="center"/>
    </xf>
    <xf numFmtId="43" fontId="10" fillId="0" borderId="0" xfId="0" applyNumberFormat="1" applyFont="1" applyFill="1" applyAlignment="1">
      <alignment horizontal="center"/>
    </xf>
    <xf numFmtId="0" fontId="2" fillId="0" borderId="0" xfId="0" applyFont="1" applyFill="1"/>
    <xf numFmtId="3" fontId="10" fillId="0" borderId="0" xfId="0" applyNumberFormat="1" applyFont="1" applyFill="1" applyAlignment="1">
      <alignment horizontal="center"/>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right" vertical="center"/>
    </xf>
    <xf numFmtId="3" fontId="9" fillId="0" borderId="1" xfId="0" applyNumberFormat="1" applyFont="1" applyFill="1" applyBorder="1" applyAlignment="1">
      <alignment horizontal="center" vertical="center"/>
    </xf>
    <xf numFmtId="0" fontId="17" fillId="0" borderId="0" xfId="0" applyFont="1" applyFill="1" applyAlignment="1">
      <alignment horizontal="center" wrapText="1"/>
    </xf>
    <xf numFmtId="0" fontId="10" fillId="0" borderId="0" xfId="0" applyFont="1" applyFill="1" applyAlignment="1">
      <alignment horizontal="left" wrapText="1"/>
    </xf>
    <xf numFmtId="0" fontId="10" fillId="0" borderId="0" xfId="0" applyFont="1" applyFill="1" applyAlignment="1">
      <alignment wrapText="1"/>
    </xf>
    <xf numFmtId="3" fontId="10" fillId="0" borderId="0" xfId="0" applyNumberFormat="1" applyFont="1" applyFill="1" applyAlignment="1">
      <alignment horizontal="left" wrapText="1"/>
    </xf>
    <xf numFmtId="0" fontId="10" fillId="0" borderId="0" xfId="0" applyFont="1" applyFill="1" applyBorder="1" applyAlignment="1">
      <alignment wrapText="1"/>
    </xf>
    <xf numFmtId="0" fontId="12" fillId="0" borderId="0" xfId="0" applyFont="1" applyFill="1" applyBorder="1" applyAlignment="1">
      <alignment horizontal="left" wrapText="1"/>
    </xf>
    <xf numFmtId="0" fontId="10" fillId="0" borderId="0" xfId="0" applyFont="1" applyFill="1" applyBorder="1" applyAlignment="1">
      <alignment horizontal="right" wrapText="1"/>
    </xf>
    <xf numFmtId="3" fontId="11" fillId="0" borderId="0" xfId="0" applyNumberFormat="1" applyFont="1" applyFill="1" applyBorder="1" applyAlignment="1">
      <alignment horizontal="center" wrapText="1"/>
    </xf>
    <xf numFmtId="3" fontId="10" fillId="0" borderId="0" xfId="0" applyNumberFormat="1" applyFont="1" applyFill="1" applyBorder="1" applyAlignment="1">
      <alignment horizontal="center" wrapText="1"/>
    </xf>
    <xf numFmtId="3" fontId="10" fillId="0" borderId="0" xfId="0" applyNumberFormat="1" applyFont="1" applyFill="1" applyBorder="1" applyAlignment="1">
      <alignment horizontal="left" wrapText="1"/>
    </xf>
    <xf numFmtId="0" fontId="10" fillId="0" borderId="0" xfId="0" applyFont="1" applyFill="1" applyBorder="1" applyAlignment="1">
      <alignment horizontal="center" wrapText="1"/>
    </xf>
    <xf numFmtId="0" fontId="12" fillId="0" borderId="0" xfId="0" applyFont="1" applyFill="1" applyAlignment="1">
      <alignment horizontal="left" wrapText="1"/>
    </xf>
    <xf numFmtId="0" fontId="10" fillId="0" borderId="0" xfId="0" applyFont="1" applyFill="1" applyAlignment="1">
      <alignment horizontal="right" wrapText="1"/>
    </xf>
    <xf numFmtId="3" fontId="10" fillId="0" borderId="0" xfId="0" applyNumberFormat="1" applyFont="1" applyFill="1" applyAlignment="1">
      <alignment horizontal="center" wrapText="1"/>
    </xf>
    <xf numFmtId="0" fontId="9" fillId="0" borderId="2" xfId="0" applyFont="1" applyFill="1" applyBorder="1" applyAlignment="1">
      <alignment horizontal="right" wrapText="1"/>
    </xf>
    <xf numFmtId="3" fontId="9" fillId="0" borderId="2" xfId="0" applyNumberFormat="1" applyFont="1" applyFill="1" applyBorder="1" applyAlignment="1">
      <alignment horizontal="center" wrapText="1"/>
    </xf>
    <xf numFmtId="0" fontId="25" fillId="0" borderId="0" xfId="0" applyFont="1" applyFill="1"/>
    <xf numFmtId="3" fontId="7" fillId="0" borderId="0" xfId="0" applyNumberFormat="1" applyFont="1" applyFill="1" applyAlignment="1">
      <alignment horizontal="center" wrapText="1"/>
    </xf>
    <xf numFmtId="165" fontId="10" fillId="0" borderId="0" xfId="0" applyNumberFormat="1" applyFont="1" applyFill="1" applyAlignment="1">
      <alignment horizontal="center"/>
    </xf>
    <xf numFmtId="165" fontId="10" fillId="0" borderId="0" xfId="0" applyNumberFormat="1" applyFont="1" applyFill="1" applyBorder="1" applyAlignment="1">
      <alignment horizontal="center" wrapText="1"/>
    </xf>
    <xf numFmtId="165" fontId="9" fillId="0" borderId="2" xfId="0" applyNumberFormat="1" applyFont="1" applyFill="1" applyBorder="1" applyAlignment="1">
      <alignment horizontal="center" wrapText="1"/>
    </xf>
    <xf numFmtId="0" fontId="0" fillId="0" borderId="0" xfId="0" applyFill="1" applyAlignment="1">
      <alignment wrapText="1"/>
    </xf>
    <xf numFmtId="165" fontId="9" fillId="0" borderId="3" xfId="0" applyNumberFormat="1" applyFont="1" applyFill="1" applyBorder="1" applyAlignment="1" applyProtection="1">
      <alignment horizontal="center" wrapText="1"/>
      <protection locked="0"/>
    </xf>
    <xf numFmtId="165" fontId="10" fillId="4" borderId="3" xfId="0" applyNumberFormat="1" applyFont="1" applyFill="1" applyBorder="1" applyAlignment="1" applyProtection="1">
      <alignment horizontal="center" wrapText="1"/>
      <protection locked="0"/>
    </xf>
    <xf numFmtId="0" fontId="9" fillId="5" borderId="0" xfId="0" applyFont="1" applyFill="1"/>
    <xf numFmtId="0" fontId="23" fillId="0" borderId="0" xfId="0" applyFont="1" applyFill="1" applyAlignment="1">
      <alignment horizontal="center" wrapText="1"/>
    </xf>
    <xf numFmtId="0" fontId="9" fillId="0" borderId="0" xfId="0" applyFont="1" applyFill="1" applyBorder="1" applyAlignment="1">
      <alignment horizontal="center" wrapText="1"/>
    </xf>
    <xf numFmtId="0" fontId="10" fillId="0" borderId="0" xfId="0" applyFont="1" applyFill="1" applyBorder="1" applyAlignment="1">
      <alignment horizontal="center"/>
    </xf>
    <xf numFmtId="0" fontId="10" fillId="0" borderId="5" xfId="0" applyFont="1" applyFill="1" applyBorder="1" applyAlignment="1">
      <alignment horizontal="center" wrapText="1"/>
    </xf>
    <xf numFmtId="0" fontId="0" fillId="0" borderId="5" xfId="0" applyFill="1" applyBorder="1" applyAlignment="1">
      <alignment wrapText="1"/>
    </xf>
    <xf numFmtId="0" fontId="10" fillId="0" borderId="0" xfId="0" applyFont="1" applyFill="1" applyBorder="1" applyAlignment="1">
      <alignment horizontal="center" wrapText="1"/>
    </xf>
    <xf numFmtId="0" fontId="12" fillId="0" borderId="0" xfId="0" applyFont="1" applyFill="1" applyAlignment="1">
      <alignment wrapText="1"/>
    </xf>
    <xf numFmtId="0" fontId="10" fillId="0" borderId="0" xfId="0" applyFont="1" applyFill="1" applyAlignment="1">
      <alignment horizontal="center" wrapText="1"/>
    </xf>
    <xf numFmtId="0" fontId="17" fillId="0" borderId="0" xfId="0" applyFont="1" applyFill="1" applyAlignment="1">
      <alignment horizontal="center" vertical="center" wrapText="1"/>
    </xf>
    <xf numFmtId="0" fontId="24" fillId="0" borderId="0" xfId="1" applyFont="1" applyFill="1" applyAlignment="1" applyProtection="1">
      <alignment horizontal="center" wrapText="1"/>
    </xf>
    <xf numFmtId="0" fontId="9" fillId="0" borderId="2" xfId="0" applyFont="1" applyFill="1" applyBorder="1" applyAlignment="1">
      <alignment horizontal="center" vertical="center" wrapText="1"/>
    </xf>
    <xf numFmtId="0" fontId="19" fillId="0" borderId="0" xfId="0" applyFont="1" applyFill="1" applyBorder="1" applyAlignment="1">
      <alignment horizontal="center" wrapText="1"/>
    </xf>
    <xf numFmtId="0" fontId="20" fillId="0" borderId="0" xfId="0" applyFont="1" applyFill="1" applyAlignment="1">
      <alignment horizontal="center" wrapText="1"/>
    </xf>
    <xf numFmtId="0" fontId="0" fillId="0" borderId="0" xfId="0" applyFill="1" applyAlignment="1">
      <alignment wrapText="1"/>
    </xf>
    <xf numFmtId="0" fontId="9" fillId="5" borderId="0" xfId="0" applyFont="1" applyFill="1" applyAlignment="1">
      <alignment horizontal="center" wrapText="1"/>
    </xf>
    <xf numFmtId="0" fontId="10" fillId="5" borderId="0" xfId="0" applyFont="1" applyFill="1" applyAlignment="1">
      <alignment wrapText="1"/>
    </xf>
    <xf numFmtId="3" fontId="9" fillId="0" borderId="0" xfId="0" applyNumberFormat="1" applyFont="1" applyFill="1" applyBorder="1" applyAlignment="1" applyProtection="1">
      <alignment horizontal="center"/>
      <protection locked="0"/>
    </xf>
    <xf numFmtId="0" fontId="9" fillId="5" borderId="0" xfId="0" applyFont="1" applyFill="1" applyAlignment="1">
      <alignment horizontal="center" wrapText="1" shrinkToFit="1"/>
    </xf>
    <xf numFmtId="0" fontId="13" fillId="5" borderId="0" xfId="1" applyFont="1" applyFill="1" applyAlignment="1" applyProtection="1">
      <alignment horizontal="center"/>
    </xf>
    <xf numFmtId="0" fontId="9" fillId="5" borderId="0" xfId="0" applyFont="1" applyFill="1" applyAlignment="1">
      <alignment horizontal="center" vertical="center" wrapText="1"/>
    </xf>
    <xf numFmtId="0" fontId="7" fillId="0" borderId="0" xfId="0" applyFont="1" applyFill="1" applyAlignment="1">
      <alignment horizontal="center" wrapText="1"/>
    </xf>
    <xf numFmtId="0" fontId="18" fillId="0" borderId="0" xfId="0" applyFont="1" applyFill="1" applyAlignment="1">
      <alignment wrapText="1"/>
    </xf>
    <xf numFmtId="3" fontId="9" fillId="4" borderId="0" xfId="0" applyNumberFormat="1" applyFont="1" applyFill="1" applyBorder="1" applyAlignment="1" applyProtection="1">
      <alignment horizontal="center"/>
      <protection locked="0"/>
    </xf>
    <xf numFmtId="0" fontId="26" fillId="0" borderId="0" xfId="0" applyFont="1" applyFill="1" applyBorder="1" applyAlignment="1">
      <alignment horizontal="right" wrapText="1"/>
    </xf>
    <xf numFmtId="0" fontId="17" fillId="0" borderId="0" xfId="0" applyFont="1" applyFill="1" applyAlignment="1">
      <alignment horizontal="left" wrapText="1"/>
    </xf>
    <xf numFmtId="0" fontId="22" fillId="0" borderId="6" xfId="0" applyFont="1" applyFill="1" applyBorder="1" applyAlignment="1">
      <alignment wrapText="1"/>
    </xf>
    <xf numFmtId="0" fontId="22" fillId="0" borderId="7" xfId="0" applyFont="1" applyFill="1" applyBorder="1" applyAlignment="1">
      <alignment wrapText="1"/>
    </xf>
    <xf numFmtId="0" fontId="22" fillId="0" borderId="8" xfId="0" applyFont="1" applyFill="1" applyBorder="1" applyAlignment="1">
      <alignment wrapText="1"/>
    </xf>
    <xf numFmtId="0" fontId="9" fillId="0" borderId="4" xfId="0" applyFont="1" applyFill="1" applyBorder="1" applyAlignment="1">
      <alignment horizontal="center" wrapText="1"/>
    </xf>
    <xf numFmtId="0" fontId="10" fillId="0" borderId="5" xfId="0" applyFont="1" applyFill="1" applyBorder="1" applyAlignment="1">
      <alignment horizontal="center"/>
    </xf>
    <xf numFmtId="165" fontId="9" fillId="3" borderId="6" xfId="0" applyNumberFormat="1" applyFont="1" applyFill="1" applyBorder="1" applyAlignment="1" applyProtection="1">
      <alignment horizontal="center" wrapText="1"/>
      <protection locked="0"/>
    </xf>
    <xf numFmtId="165" fontId="9" fillId="3" borderId="7" xfId="0" applyNumberFormat="1" applyFont="1" applyFill="1" applyBorder="1" applyAlignment="1" applyProtection="1">
      <alignment horizontal="center" wrapText="1"/>
      <protection locked="0"/>
    </xf>
    <xf numFmtId="165" fontId="9" fillId="3" borderId="8" xfId="0" applyNumberFormat="1" applyFont="1" applyFill="1" applyBorder="1" applyAlignment="1" applyProtection="1">
      <alignment horizontal="center" wrapText="1"/>
      <protection locked="0"/>
    </xf>
    <xf numFmtId="0" fontId="27" fillId="0" borderId="0" xfId="0" applyFont="1" applyAlignment="1">
      <alignment horizontal="center" vertical="center" wrapText="1"/>
    </xf>
  </cellXfs>
  <cellStyles count="2">
    <cellStyle name="Hyperlink" xfId="1" builtinId="8"/>
    <cellStyle name="Normal" xfId="0" builtinId="0"/>
  </cellStyles>
  <dxfs count="2">
    <dxf>
      <fill>
        <patternFill>
          <bgColor indexed="10"/>
        </patternFill>
      </fill>
    </dxf>
    <dxf>
      <fill>
        <patternFill>
          <bgColor indexed="10"/>
        </patternFill>
      </fill>
    </dxf>
  </dxfs>
  <tableStyles count="0" defaultTableStyle="TableStyleMedium2" defaultPivotStyle="PivotStyleLight16"/>
  <colors>
    <mruColors>
      <color rgb="FFA2FA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d.ac.uk/student-funding/us-loans" TargetMode="External"/><Relationship Id="rId1" Type="http://schemas.openxmlformats.org/officeDocument/2006/relationships/hyperlink" Target="http://www.ed.ac.uk/student-funding/us-lo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8"/>
  <sheetViews>
    <sheetView tabSelected="1" topLeftCell="A63" zoomScaleNormal="100" workbookViewId="0">
      <selection activeCell="B70" sqref="B70:D70"/>
    </sheetView>
  </sheetViews>
  <sheetFormatPr defaultColWidth="9.1796875" defaultRowHeight="15" customHeight="1" x14ac:dyDescent="0.3"/>
  <cols>
    <col min="1" max="1" width="0.81640625" style="1" customWidth="1"/>
    <col min="2" max="2" width="40.453125" style="1" customWidth="1"/>
    <col min="3" max="3" width="17.7265625" style="1" customWidth="1"/>
    <col min="4" max="4" width="11.26953125" style="1" bestFit="1" customWidth="1"/>
    <col min="5" max="5" width="13.54296875" style="1" customWidth="1"/>
    <col min="6" max="6" width="0.54296875" style="1" customWidth="1"/>
    <col min="7" max="7" width="9.1796875" style="1"/>
    <col min="8" max="8" width="46.36328125" style="1" bestFit="1" customWidth="1"/>
    <col min="9" max="16384" width="9.1796875" style="1"/>
  </cols>
  <sheetData>
    <row r="1" spans="1:8" ht="4.5" customHeight="1" x14ac:dyDescent="0.3">
      <c r="A1" s="11"/>
      <c r="B1" s="10"/>
      <c r="C1" s="10"/>
      <c r="D1" s="10"/>
      <c r="E1" s="10"/>
      <c r="F1" s="7"/>
    </row>
    <row r="2" spans="1:8" ht="15" customHeight="1" x14ac:dyDescent="0.35">
      <c r="A2" s="11"/>
      <c r="B2" s="93" t="s">
        <v>0</v>
      </c>
      <c r="C2" s="94"/>
      <c r="D2" s="94"/>
      <c r="E2" s="94"/>
      <c r="F2" s="7"/>
    </row>
    <row r="3" spans="1:8" s="2" customFormat="1" ht="15" customHeight="1" x14ac:dyDescent="0.35">
      <c r="A3" s="12"/>
      <c r="B3" s="93" t="s">
        <v>1</v>
      </c>
      <c r="C3" s="94"/>
      <c r="D3" s="94"/>
      <c r="E3" s="94"/>
      <c r="F3" s="8"/>
    </row>
    <row r="4" spans="1:8" s="2" customFormat="1" ht="15" customHeight="1" x14ac:dyDescent="0.35">
      <c r="A4" s="12"/>
      <c r="B4" s="96" t="s">
        <v>2</v>
      </c>
      <c r="C4" s="96"/>
      <c r="D4" s="96"/>
      <c r="E4" s="96"/>
      <c r="F4" s="8"/>
    </row>
    <row r="5" spans="1:8" s="2" customFormat="1" ht="15" customHeight="1" x14ac:dyDescent="0.35">
      <c r="A5" s="12"/>
      <c r="B5" s="93" t="s">
        <v>3</v>
      </c>
      <c r="C5" s="93"/>
      <c r="D5" s="93"/>
      <c r="E5" s="93"/>
      <c r="F5" s="8"/>
    </row>
    <row r="6" spans="1:8" s="2" customFormat="1" ht="15" customHeight="1" x14ac:dyDescent="0.35">
      <c r="A6" s="12"/>
      <c r="B6" s="93" t="s">
        <v>4</v>
      </c>
      <c r="C6" s="93"/>
      <c r="D6" s="93"/>
      <c r="E6" s="93"/>
      <c r="F6" s="8"/>
    </row>
    <row r="7" spans="1:8" s="2" customFormat="1" ht="15" customHeight="1" x14ac:dyDescent="0.35">
      <c r="A7" s="12"/>
      <c r="B7" s="93" t="s">
        <v>5</v>
      </c>
      <c r="C7" s="93"/>
      <c r="D7" s="93"/>
      <c r="E7" s="93"/>
      <c r="F7" s="8"/>
    </row>
    <row r="8" spans="1:8" s="2" customFormat="1" ht="15" customHeight="1" x14ac:dyDescent="0.3">
      <c r="A8" s="12"/>
      <c r="B8" s="97" t="s">
        <v>6</v>
      </c>
      <c r="C8" s="97"/>
      <c r="D8" s="97"/>
      <c r="E8" s="97"/>
      <c r="F8" s="8"/>
    </row>
    <row r="9" spans="1:8" s="2" customFormat="1" ht="15" customHeight="1" x14ac:dyDescent="0.35">
      <c r="A9" s="12"/>
      <c r="B9" s="95" t="s">
        <v>56</v>
      </c>
      <c r="C9" s="95"/>
      <c r="D9" s="95"/>
      <c r="E9" s="95"/>
      <c r="F9" s="8"/>
    </row>
    <row r="10" spans="1:8" s="2" customFormat="1" ht="6" customHeight="1" x14ac:dyDescent="0.35">
      <c r="A10" s="12"/>
      <c r="B10" s="78"/>
      <c r="C10" s="78"/>
      <c r="D10" s="78"/>
      <c r="E10" s="78"/>
      <c r="F10" s="8"/>
    </row>
    <row r="11" spans="1:8" s="22" customFormat="1" ht="23.25" customHeight="1" x14ac:dyDescent="0.25">
      <c r="A11" s="20"/>
      <c r="B11" s="98" t="s">
        <v>52</v>
      </c>
      <c r="C11" s="98"/>
      <c r="D11" s="98"/>
      <c r="E11" s="98"/>
      <c r="F11" s="21"/>
    </row>
    <row r="12" spans="1:8" s="22" customFormat="1" ht="23.25" customHeight="1" x14ac:dyDescent="0.35">
      <c r="A12" s="20"/>
      <c r="B12" s="101" t="s">
        <v>7</v>
      </c>
      <c r="C12" s="101"/>
      <c r="D12" s="101"/>
      <c r="E12" s="101"/>
      <c r="F12" s="21"/>
    </row>
    <row r="13" spans="1:8" s="2" customFormat="1" ht="2.25" customHeight="1" x14ac:dyDescent="0.35">
      <c r="A13" s="12"/>
      <c r="B13" s="38"/>
      <c r="C13" s="38"/>
      <c r="D13" s="38"/>
      <c r="E13" s="38"/>
      <c r="F13" s="8"/>
    </row>
    <row r="14" spans="1:8" s="2" customFormat="1" ht="30" customHeight="1" x14ac:dyDescent="0.35">
      <c r="A14" s="12"/>
      <c r="B14" s="25" t="s">
        <v>8</v>
      </c>
      <c r="C14" s="25" t="s">
        <v>9</v>
      </c>
      <c r="D14" s="25" t="s">
        <v>10</v>
      </c>
      <c r="E14" s="26" t="s">
        <v>11</v>
      </c>
      <c r="F14" s="8"/>
      <c r="H14" s="3"/>
    </row>
    <row r="15" spans="1:8" s="2" customFormat="1" ht="15" customHeight="1" x14ac:dyDescent="0.35">
      <c r="A15" s="12"/>
      <c r="B15" s="27"/>
      <c r="C15" s="27"/>
      <c r="D15" s="27"/>
      <c r="E15" s="28"/>
      <c r="F15" s="8"/>
      <c r="H15" s="3"/>
    </row>
    <row r="16" spans="1:8" ht="15" customHeight="1" x14ac:dyDescent="0.35">
      <c r="A16" s="11"/>
      <c r="B16" s="29" t="s">
        <v>12</v>
      </c>
      <c r="C16" s="30">
        <v>175</v>
      </c>
      <c r="D16" s="29">
        <v>52</v>
      </c>
      <c r="E16" s="30">
        <f t="shared" ref="E16:E21" si="0">C16*D16</f>
        <v>9100</v>
      </c>
      <c r="F16" s="7"/>
      <c r="H16" s="4"/>
    </row>
    <row r="17" spans="1:8" ht="15" customHeight="1" x14ac:dyDescent="0.35">
      <c r="A17" s="11"/>
      <c r="B17" s="29" t="s">
        <v>13</v>
      </c>
      <c r="C17" s="30">
        <v>40</v>
      </c>
      <c r="D17" s="29">
        <v>52</v>
      </c>
      <c r="E17" s="30">
        <f t="shared" si="0"/>
        <v>2080</v>
      </c>
      <c r="F17" s="7"/>
      <c r="H17" s="4"/>
    </row>
    <row r="18" spans="1:8" ht="15" customHeight="1" x14ac:dyDescent="0.35">
      <c r="A18" s="11"/>
      <c r="B18" s="29" t="s">
        <v>14</v>
      </c>
      <c r="C18" s="30">
        <v>70</v>
      </c>
      <c r="D18" s="29">
        <v>52</v>
      </c>
      <c r="E18" s="30">
        <f t="shared" si="0"/>
        <v>3640</v>
      </c>
      <c r="F18" s="7"/>
      <c r="H18" s="4"/>
    </row>
    <row r="19" spans="1:8" ht="15" customHeight="1" x14ac:dyDescent="0.35">
      <c r="A19" s="11"/>
      <c r="B19" s="29" t="s">
        <v>15</v>
      </c>
      <c r="C19" s="30">
        <v>20</v>
      </c>
      <c r="D19" s="29">
        <v>52</v>
      </c>
      <c r="E19" s="30">
        <f t="shared" si="0"/>
        <v>1040</v>
      </c>
      <c r="F19" s="7"/>
    </row>
    <row r="20" spans="1:8" ht="15" customHeight="1" x14ac:dyDescent="0.35">
      <c r="A20" s="11"/>
      <c r="B20" s="29" t="s">
        <v>16</v>
      </c>
      <c r="C20" s="30">
        <v>15</v>
      </c>
      <c r="D20" s="29">
        <v>52</v>
      </c>
      <c r="E20" s="30">
        <f t="shared" si="0"/>
        <v>780</v>
      </c>
      <c r="F20" s="7"/>
    </row>
    <row r="21" spans="1:8" ht="15" customHeight="1" x14ac:dyDescent="0.35">
      <c r="A21" s="11"/>
      <c r="B21" s="29" t="s">
        <v>17</v>
      </c>
      <c r="C21" s="30">
        <v>60</v>
      </c>
      <c r="D21" s="29">
        <v>52</v>
      </c>
      <c r="E21" s="30">
        <f t="shared" si="0"/>
        <v>3120</v>
      </c>
      <c r="F21" s="7"/>
    </row>
    <row r="22" spans="1:8" ht="15" customHeight="1" x14ac:dyDescent="0.35">
      <c r="A22" s="11"/>
      <c r="B22" s="31"/>
      <c r="C22" s="32"/>
      <c r="D22" s="33"/>
      <c r="E22" s="34"/>
      <c r="F22" s="7"/>
    </row>
    <row r="23" spans="1:8" s="2" customFormat="1" ht="18" customHeight="1" x14ac:dyDescent="0.35">
      <c r="A23" s="12"/>
      <c r="B23" s="35" t="s">
        <v>18</v>
      </c>
      <c r="C23" s="27"/>
      <c r="D23" s="36" t="s">
        <v>11</v>
      </c>
      <c r="E23" s="37">
        <f>SUM(E16:E21)</f>
        <v>19760</v>
      </c>
      <c r="F23" s="8"/>
    </row>
    <row r="24" spans="1:8" s="2" customFormat="1" ht="15" customHeight="1" x14ac:dyDescent="0.35">
      <c r="A24" s="12"/>
      <c r="B24" s="27"/>
      <c r="C24" s="27"/>
      <c r="D24" s="27"/>
      <c r="E24" s="28"/>
      <c r="F24" s="8"/>
    </row>
    <row r="25" spans="1:8" ht="47.25" customHeight="1" x14ac:dyDescent="0.35">
      <c r="A25" s="11"/>
      <c r="B25" s="80" t="s">
        <v>19</v>
      </c>
      <c r="C25" s="80"/>
      <c r="D25" s="31" t="s">
        <v>11</v>
      </c>
      <c r="E25" s="24"/>
      <c r="F25" s="7"/>
    </row>
    <row r="26" spans="1:8" ht="15" customHeight="1" x14ac:dyDescent="0.35">
      <c r="A26" s="11"/>
      <c r="B26" s="27"/>
      <c r="C26" s="33"/>
      <c r="D26" s="33"/>
      <c r="E26" s="34"/>
      <c r="F26" s="7"/>
    </row>
    <row r="27" spans="1:8" ht="15" customHeight="1" x14ac:dyDescent="0.35">
      <c r="A27" s="11"/>
      <c r="B27" s="35" t="s">
        <v>20</v>
      </c>
      <c r="C27" s="33"/>
      <c r="D27" s="33"/>
      <c r="E27" s="34"/>
      <c r="F27" s="7"/>
    </row>
    <row r="28" spans="1:8" ht="15" customHeight="1" x14ac:dyDescent="0.35">
      <c r="A28" s="11"/>
      <c r="B28" s="29" t="s">
        <v>21</v>
      </c>
      <c r="C28" s="33"/>
      <c r="D28" s="33"/>
      <c r="E28" s="30">
        <v>2000</v>
      </c>
      <c r="F28" s="7"/>
    </row>
    <row r="29" spans="1:8" ht="15" customHeight="1" x14ac:dyDescent="0.35">
      <c r="A29" s="11"/>
      <c r="B29" s="81" t="s">
        <v>22</v>
      </c>
      <c r="C29" s="81"/>
      <c r="D29" s="23"/>
      <c r="E29" s="23"/>
      <c r="F29" s="7"/>
    </row>
    <row r="30" spans="1:8" ht="15" customHeight="1" x14ac:dyDescent="0.35">
      <c r="A30" s="11"/>
      <c r="B30" s="108" t="s">
        <v>23</v>
      </c>
      <c r="C30" s="108"/>
      <c r="D30" s="23"/>
      <c r="E30" s="23"/>
      <c r="F30" s="7"/>
    </row>
    <row r="31" spans="1:8" s="2" customFormat="1" ht="17.25" customHeight="1" thickBot="1" x14ac:dyDescent="0.4">
      <c r="A31" s="12"/>
      <c r="B31" s="39" t="s">
        <v>24</v>
      </c>
      <c r="C31" s="40"/>
      <c r="D31" s="41" t="s">
        <v>11</v>
      </c>
      <c r="E31" s="42">
        <f>SUM(E23:E30)</f>
        <v>21760</v>
      </c>
      <c r="F31" s="8"/>
    </row>
    <row r="32" spans="1:8" s="16" customFormat="1" ht="30" customHeight="1" x14ac:dyDescent="0.25">
      <c r="A32" s="14"/>
      <c r="B32" s="87" t="s">
        <v>25</v>
      </c>
      <c r="C32" s="87"/>
      <c r="D32" s="87"/>
      <c r="E32" s="87"/>
      <c r="F32" s="15"/>
    </row>
    <row r="33" spans="1:8" ht="15" customHeight="1" x14ac:dyDescent="0.35">
      <c r="A33" s="11"/>
      <c r="B33" s="81" t="s">
        <v>26</v>
      </c>
      <c r="C33" s="81"/>
      <c r="D33" s="33"/>
      <c r="E33" s="23"/>
      <c r="F33" s="7"/>
    </row>
    <row r="34" spans="1:8" ht="15" customHeight="1" x14ac:dyDescent="0.35">
      <c r="A34" s="11"/>
      <c r="B34" s="81" t="s">
        <v>27</v>
      </c>
      <c r="C34" s="81"/>
      <c r="D34" s="33"/>
      <c r="E34" s="23"/>
      <c r="F34" s="7"/>
    </row>
    <row r="35" spans="1:8" ht="9.75" customHeight="1" x14ac:dyDescent="0.35">
      <c r="A35" s="11"/>
      <c r="B35" s="43"/>
      <c r="C35" s="43"/>
      <c r="D35" s="43"/>
      <c r="E35" s="44"/>
      <c r="F35" s="7"/>
    </row>
    <row r="36" spans="1:8" s="2" customFormat="1" ht="30" customHeight="1" thickBot="1" x14ac:dyDescent="0.4">
      <c r="A36" s="12"/>
      <c r="B36" s="89" t="s">
        <v>28</v>
      </c>
      <c r="C36" s="89"/>
      <c r="D36" s="41" t="s">
        <v>11</v>
      </c>
      <c r="E36" s="42">
        <f>E31-E33-E34</f>
        <v>21760</v>
      </c>
      <c r="F36" s="8"/>
    </row>
    <row r="37" spans="1:8" ht="9.75" customHeight="1" x14ac:dyDescent="0.35">
      <c r="A37" s="11"/>
      <c r="B37" s="43"/>
      <c r="C37" s="43"/>
      <c r="D37" s="43"/>
      <c r="E37" s="44"/>
      <c r="F37" s="7"/>
    </row>
    <row r="38" spans="1:8" ht="30" customHeight="1" x14ac:dyDescent="0.35">
      <c r="A38" s="11"/>
      <c r="B38" s="45" t="s">
        <v>53</v>
      </c>
      <c r="C38" s="46" t="s">
        <v>29</v>
      </c>
      <c r="D38" s="47">
        <v>1.4</v>
      </c>
      <c r="E38" s="44"/>
      <c r="F38" s="7"/>
    </row>
    <row r="39" spans="1:8" ht="9.75" customHeight="1" x14ac:dyDescent="0.35">
      <c r="A39" s="11"/>
      <c r="B39" s="48"/>
      <c r="C39" s="43"/>
      <c r="D39" s="43"/>
      <c r="E39" s="44"/>
      <c r="F39" s="7"/>
    </row>
    <row r="40" spans="1:8" ht="12.75" customHeight="1" x14ac:dyDescent="0.35">
      <c r="A40" s="11"/>
      <c r="B40" s="86" t="s">
        <v>30</v>
      </c>
      <c r="C40" s="86"/>
      <c r="D40" s="36" t="s">
        <v>31</v>
      </c>
      <c r="E40" s="49">
        <f>E36*D38</f>
        <v>30463.999999999996</v>
      </c>
      <c r="F40" s="7"/>
    </row>
    <row r="41" spans="1:8" ht="44.25" customHeight="1" x14ac:dyDescent="0.35">
      <c r="A41" s="11"/>
      <c r="B41" s="82" t="s">
        <v>55</v>
      </c>
      <c r="C41" s="82"/>
      <c r="D41" s="83"/>
      <c r="E41" s="44"/>
      <c r="F41" s="7"/>
    </row>
    <row r="42" spans="1:8" s="19" customFormat="1" ht="45" customHeight="1" thickBot="1" x14ac:dyDescent="0.3">
      <c r="A42" s="17"/>
      <c r="B42" s="50" t="s">
        <v>32</v>
      </c>
      <c r="C42" s="51"/>
      <c r="D42" s="52" t="s">
        <v>31</v>
      </c>
      <c r="E42" s="53">
        <f>CEILING((20500+((E40-(0.98943 *20500))/0.95772)),1000)</f>
        <v>32000</v>
      </c>
      <c r="F42" s="18"/>
    </row>
    <row r="43" spans="1:8" ht="75.75" customHeight="1" thickTop="1" x14ac:dyDescent="0.35">
      <c r="A43" s="11"/>
      <c r="B43" s="85" t="s">
        <v>33</v>
      </c>
      <c r="C43" s="85"/>
      <c r="D43" s="85"/>
      <c r="E43" s="85"/>
      <c r="F43" s="7"/>
      <c r="H43" s="6"/>
    </row>
    <row r="44" spans="1:8" ht="3" customHeight="1" x14ac:dyDescent="0.35">
      <c r="A44" s="11"/>
      <c r="B44" s="43"/>
      <c r="C44" s="43"/>
      <c r="D44" s="43"/>
      <c r="E44" s="44"/>
      <c r="F44" s="7"/>
    </row>
    <row r="45" spans="1:8" ht="21" customHeight="1" x14ac:dyDescent="0.35">
      <c r="A45" s="13"/>
      <c r="B45" s="54" t="s">
        <v>34</v>
      </c>
      <c r="C45" s="55"/>
      <c r="D45" s="56"/>
      <c r="E45" s="57"/>
      <c r="F45" s="9"/>
      <c r="G45" s="5"/>
      <c r="H45" s="5"/>
    </row>
    <row r="46" spans="1:8" ht="6.75" customHeight="1" x14ac:dyDescent="0.35">
      <c r="A46" s="13"/>
      <c r="B46" s="58"/>
      <c r="C46" s="59"/>
      <c r="D46" s="60"/>
      <c r="E46" s="61">
        <v>10000</v>
      </c>
      <c r="F46" s="9"/>
      <c r="G46" s="5"/>
      <c r="H46" s="5"/>
    </row>
    <row r="47" spans="1:8" ht="15" customHeight="1" x14ac:dyDescent="0.35">
      <c r="A47" s="13"/>
      <c r="B47" s="84" t="s">
        <v>35</v>
      </c>
      <c r="C47" s="84"/>
      <c r="D47" s="60" t="s">
        <v>31</v>
      </c>
      <c r="E47" s="62">
        <f>MIN(20500,E42)</f>
        <v>20500</v>
      </c>
      <c r="F47" s="9"/>
      <c r="G47" s="5"/>
      <c r="H47" s="5"/>
    </row>
    <row r="48" spans="1:8" ht="6" customHeight="1" x14ac:dyDescent="0.35">
      <c r="A48" s="13"/>
      <c r="B48" s="60"/>
      <c r="C48" s="59"/>
      <c r="D48" s="60"/>
      <c r="E48" s="63"/>
      <c r="F48" s="9"/>
      <c r="G48" s="5"/>
      <c r="H48" s="5"/>
    </row>
    <row r="49" spans="1:8" ht="12" customHeight="1" x14ac:dyDescent="0.35">
      <c r="A49" s="13"/>
      <c r="B49" s="64"/>
      <c r="C49" s="59"/>
      <c r="D49" s="60"/>
      <c r="E49" s="62"/>
      <c r="F49" s="9"/>
      <c r="G49" s="5"/>
      <c r="H49" s="5"/>
    </row>
    <row r="50" spans="1:8" ht="15" customHeight="1" x14ac:dyDescent="0.35">
      <c r="A50" s="13"/>
      <c r="B50" s="84" t="s">
        <v>36</v>
      </c>
      <c r="C50" s="84"/>
      <c r="D50" s="60" t="s">
        <v>31</v>
      </c>
      <c r="E50" s="62">
        <f>IF(E42-20500&gt;0,E42-20500,0)</f>
        <v>11500</v>
      </c>
      <c r="F50" s="9"/>
      <c r="G50" s="5"/>
      <c r="H50" s="5"/>
    </row>
    <row r="51" spans="1:8" ht="10.5" customHeight="1" x14ac:dyDescent="0.35">
      <c r="A51" s="13"/>
      <c r="B51" s="45"/>
      <c r="C51" s="65"/>
      <c r="D51" s="66"/>
      <c r="E51" s="67"/>
      <c r="F51" s="9"/>
      <c r="G51" s="5"/>
      <c r="H51" s="5"/>
    </row>
    <row r="52" spans="1:8" ht="15" customHeight="1" thickBot="1" x14ac:dyDescent="0.4">
      <c r="A52" s="13"/>
      <c r="B52" s="48"/>
      <c r="C52" s="68" t="s">
        <v>37</v>
      </c>
      <c r="D52" s="69" t="s">
        <v>31</v>
      </c>
      <c r="E52" s="69">
        <f>E47+E50</f>
        <v>32000</v>
      </c>
      <c r="F52" s="9"/>
      <c r="G52" s="5"/>
      <c r="H52" s="5"/>
    </row>
    <row r="53" spans="1:8" ht="12" customHeight="1" x14ac:dyDescent="0.35">
      <c r="A53" s="13"/>
      <c r="B53" s="64"/>
      <c r="C53" s="59"/>
      <c r="D53" s="60"/>
      <c r="E53" s="62"/>
      <c r="F53" s="9"/>
      <c r="G53" s="5"/>
      <c r="H53" s="5"/>
    </row>
    <row r="54" spans="1:8" ht="3.75" customHeight="1" x14ac:dyDescent="0.3">
      <c r="A54" s="11"/>
      <c r="B54" s="48"/>
      <c r="C54" s="48"/>
      <c r="D54" s="48"/>
      <c r="E54" s="48"/>
      <c r="F54" s="7"/>
    </row>
    <row r="55" spans="1:8" ht="21" customHeight="1" x14ac:dyDescent="0.35">
      <c r="A55" s="13"/>
      <c r="B55" s="103" t="s">
        <v>38</v>
      </c>
      <c r="C55" s="103"/>
      <c r="D55" s="103"/>
      <c r="E55" s="103"/>
      <c r="F55" s="9"/>
    </row>
    <row r="56" spans="1:8" ht="22.5" customHeight="1" x14ac:dyDescent="0.3">
      <c r="A56" s="13"/>
      <c r="B56" s="70" t="s">
        <v>39</v>
      </c>
      <c r="C56" s="48"/>
      <c r="D56" s="48"/>
      <c r="E56" s="48"/>
      <c r="F56" s="9"/>
    </row>
    <row r="57" spans="1:8" ht="37.5" customHeight="1" x14ac:dyDescent="0.3">
      <c r="A57" s="13"/>
      <c r="B57" s="99" t="s">
        <v>40</v>
      </c>
      <c r="C57" s="100"/>
      <c r="D57" s="100"/>
      <c r="E57" s="100"/>
      <c r="F57" s="9"/>
    </row>
    <row r="58" spans="1:8" ht="48" customHeight="1" x14ac:dyDescent="0.3">
      <c r="A58" s="13"/>
      <c r="B58" s="48"/>
      <c r="C58" s="48"/>
      <c r="D58" s="71" t="s">
        <v>41</v>
      </c>
      <c r="E58" s="71" t="s">
        <v>42</v>
      </c>
      <c r="F58" s="9"/>
    </row>
    <row r="59" spans="1:8" ht="15" customHeight="1" x14ac:dyDescent="0.3">
      <c r="A59" s="13"/>
      <c r="B59" s="48"/>
      <c r="C59" s="48"/>
      <c r="D59" s="48"/>
      <c r="E59" s="48"/>
      <c r="F59" s="9"/>
    </row>
    <row r="60" spans="1:8" ht="15" customHeight="1" x14ac:dyDescent="0.35">
      <c r="A60" s="13"/>
      <c r="B60" s="80" t="s">
        <v>35</v>
      </c>
      <c r="C60" s="107"/>
      <c r="D60" s="77">
        <v>0</v>
      </c>
      <c r="E60" s="72">
        <f>MIN(E47,D60)*0.98941</f>
        <v>0</v>
      </c>
      <c r="F60" s="9"/>
    </row>
    <row r="61" spans="1:8" ht="15" customHeight="1" x14ac:dyDescent="0.35">
      <c r="A61" s="13"/>
      <c r="B61" s="102" t="s">
        <v>43</v>
      </c>
      <c r="C61" s="102"/>
      <c r="D61" s="102"/>
      <c r="E61" s="62"/>
      <c r="F61" s="9"/>
    </row>
    <row r="62" spans="1:8" ht="15" customHeight="1" x14ac:dyDescent="0.35">
      <c r="A62" s="13"/>
      <c r="B62" s="80" t="s">
        <v>36</v>
      </c>
      <c r="C62" s="107"/>
      <c r="D62" s="77">
        <v>0</v>
      </c>
      <c r="E62" s="73">
        <f>MIN(E50,D62)*0.95764</f>
        <v>0</v>
      </c>
      <c r="F62" s="9"/>
    </row>
    <row r="63" spans="1:8" ht="15" customHeight="1" x14ac:dyDescent="0.35">
      <c r="A63" s="13"/>
      <c r="B63" s="102" t="s">
        <v>44</v>
      </c>
      <c r="C63" s="102"/>
      <c r="D63" s="102"/>
      <c r="E63" s="73"/>
      <c r="F63" s="9"/>
    </row>
    <row r="64" spans="1:8" ht="15" customHeight="1" x14ac:dyDescent="0.3">
      <c r="A64" s="13"/>
      <c r="B64" s="90" t="s">
        <v>45</v>
      </c>
      <c r="C64" s="91"/>
      <c r="D64" s="91"/>
      <c r="E64" s="91"/>
      <c r="F64" s="9"/>
    </row>
    <row r="65" spans="1:8" ht="11.25" customHeight="1" x14ac:dyDescent="0.3">
      <c r="A65" s="13"/>
      <c r="B65" s="92"/>
      <c r="C65" s="92"/>
      <c r="D65" s="92"/>
      <c r="E65" s="92"/>
      <c r="F65" s="9"/>
    </row>
    <row r="66" spans="1:8" ht="17.25" customHeight="1" thickBot="1" x14ac:dyDescent="0.4">
      <c r="A66" s="13"/>
      <c r="B66" s="68"/>
      <c r="C66" s="68" t="s">
        <v>37</v>
      </c>
      <c r="D66" s="74">
        <f>MIN(D60+D62,E52)</f>
        <v>0</v>
      </c>
      <c r="E66" s="74">
        <f>E60+E62</f>
        <v>0</v>
      </c>
      <c r="F66" s="9"/>
    </row>
    <row r="67" spans="1:8" ht="11.25" customHeight="1" x14ac:dyDescent="0.3">
      <c r="A67" s="13"/>
      <c r="B67" s="75"/>
      <c r="C67" s="75"/>
      <c r="D67" s="75"/>
      <c r="E67" s="75"/>
      <c r="F67" s="9"/>
    </row>
    <row r="68" spans="1:8" ht="11.25" customHeight="1" x14ac:dyDescent="0.35">
      <c r="A68" s="13"/>
      <c r="B68" s="103" t="s">
        <v>46</v>
      </c>
      <c r="C68" s="103"/>
      <c r="D68" s="103"/>
      <c r="E68" s="75"/>
      <c r="F68" s="9"/>
    </row>
    <row r="69" spans="1:8" ht="6" customHeight="1" x14ac:dyDescent="0.3">
      <c r="A69" s="13"/>
      <c r="B69" s="75"/>
      <c r="C69" s="75"/>
      <c r="D69" s="75"/>
      <c r="E69" s="75"/>
      <c r="F69" s="9"/>
    </row>
    <row r="70" spans="1:8" ht="75.75" customHeight="1" x14ac:dyDescent="0.35">
      <c r="A70" s="13"/>
      <c r="B70" s="104" t="s">
        <v>58</v>
      </c>
      <c r="C70" s="105"/>
      <c r="D70" s="106"/>
      <c r="E70" s="76" t="s">
        <v>54</v>
      </c>
      <c r="F70" s="9"/>
      <c r="H70" s="112" t="s">
        <v>57</v>
      </c>
    </row>
    <row r="71" spans="1:8" ht="25" customHeight="1" x14ac:dyDescent="0.35">
      <c r="A71" s="13"/>
      <c r="B71" s="109"/>
      <c r="C71" s="110"/>
      <c r="D71" s="110"/>
      <c r="E71" s="111"/>
      <c r="F71" s="9"/>
    </row>
    <row r="72" spans="1:8" ht="45.75" customHeight="1" x14ac:dyDescent="0.35">
      <c r="A72" s="13"/>
      <c r="B72" s="104" t="s">
        <v>47</v>
      </c>
      <c r="C72" s="105"/>
      <c r="D72" s="106"/>
      <c r="E72" s="76" t="s">
        <v>54</v>
      </c>
      <c r="F72" s="9"/>
    </row>
    <row r="73" spans="1:8" ht="25" customHeight="1" x14ac:dyDescent="0.35">
      <c r="A73" s="13"/>
      <c r="B73" s="109"/>
      <c r="C73" s="110"/>
      <c r="D73" s="110"/>
      <c r="E73" s="111"/>
      <c r="F73" s="9"/>
    </row>
    <row r="74" spans="1:8" ht="11.25" customHeight="1" x14ac:dyDescent="0.3">
      <c r="A74" s="13"/>
      <c r="B74" s="79" t="s">
        <v>48</v>
      </c>
      <c r="C74" s="79"/>
      <c r="D74" s="79"/>
      <c r="E74" s="79"/>
      <c r="F74" s="9"/>
    </row>
    <row r="75" spans="1:8" ht="11.25" customHeight="1" x14ac:dyDescent="0.3">
      <c r="A75" s="13"/>
      <c r="B75" s="79" t="s">
        <v>49</v>
      </c>
      <c r="C75" s="79"/>
      <c r="D75" s="79"/>
      <c r="E75" s="79"/>
      <c r="F75" s="9"/>
    </row>
    <row r="76" spans="1:8" ht="11.25" customHeight="1" x14ac:dyDescent="0.3">
      <c r="A76" s="13"/>
      <c r="B76" s="88" t="s">
        <v>50</v>
      </c>
      <c r="C76" s="79"/>
      <c r="D76" s="79"/>
      <c r="E76" s="79"/>
      <c r="F76" s="9"/>
    </row>
    <row r="77" spans="1:8" ht="15" customHeight="1" x14ac:dyDescent="0.3">
      <c r="A77" s="13"/>
      <c r="B77" s="79" t="s">
        <v>51</v>
      </c>
      <c r="C77" s="79"/>
      <c r="D77" s="79"/>
      <c r="E77" s="79"/>
      <c r="F77" s="9"/>
    </row>
    <row r="78" spans="1:8" ht="4.5" customHeight="1" x14ac:dyDescent="0.3">
      <c r="A78" s="11"/>
      <c r="B78" s="7"/>
      <c r="C78" s="7"/>
      <c r="D78" s="7"/>
      <c r="E78" s="7"/>
      <c r="F78" s="7"/>
    </row>
  </sheetData>
  <sheetProtection selectLockedCells="1"/>
  <mergeCells count="38">
    <mergeCell ref="B11:E11"/>
    <mergeCell ref="B57:E57"/>
    <mergeCell ref="B12:E12"/>
    <mergeCell ref="B74:E74"/>
    <mergeCell ref="B61:D61"/>
    <mergeCell ref="B63:D63"/>
    <mergeCell ref="B68:D68"/>
    <mergeCell ref="B55:E55"/>
    <mergeCell ref="B70:D70"/>
    <mergeCell ref="B62:C62"/>
    <mergeCell ref="B60:C60"/>
    <mergeCell ref="B72:D72"/>
    <mergeCell ref="B30:C30"/>
    <mergeCell ref="B73:E73"/>
    <mergeCell ref="B71:E71"/>
    <mergeCell ref="B2:E2"/>
    <mergeCell ref="B3:E3"/>
    <mergeCell ref="B7:E7"/>
    <mergeCell ref="B9:E9"/>
    <mergeCell ref="B4:E4"/>
    <mergeCell ref="B5:E5"/>
    <mergeCell ref="B6:E6"/>
    <mergeCell ref="B8:E8"/>
    <mergeCell ref="B77:E77"/>
    <mergeCell ref="B25:C25"/>
    <mergeCell ref="B29:C29"/>
    <mergeCell ref="B41:D41"/>
    <mergeCell ref="B50:C50"/>
    <mergeCell ref="B47:C47"/>
    <mergeCell ref="B43:E43"/>
    <mergeCell ref="B40:C40"/>
    <mergeCell ref="B32:E32"/>
    <mergeCell ref="B76:E76"/>
    <mergeCell ref="B33:C33"/>
    <mergeCell ref="B34:C34"/>
    <mergeCell ref="B36:C36"/>
    <mergeCell ref="B64:E65"/>
    <mergeCell ref="B75:E75"/>
  </mergeCells>
  <phoneticPr fontId="0" type="noConversion"/>
  <conditionalFormatting sqref="D60">
    <cfRule type="cellIs" dxfId="1" priority="4" stopIfTrue="1" operator="greaterThan">
      <formula>$E$47</formula>
    </cfRule>
  </conditionalFormatting>
  <conditionalFormatting sqref="D62">
    <cfRule type="cellIs" dxfId="0" priority="5" stopIfTrue="1" operator="greaterThan">
      <formula>$E$50</formula>
    </cfRule>
  </conditionalFormatting>
  <hyperlinks>
    <hyperlink ref="B8" r:id="rId1"/>
    <hyperlink ref="B76" r:id="rId2"/>
  </hyperlinks>
  <printOptions horizontalCentered="1" verticalCentered="1"/>
  <pageMargins left="0.39370078740157483" right="0.39370078740157483" top="0" bottom="0" header="0.39370078740157483" footer="0.31496062992125984"/>
  <pageSetup paperSize="9" scale="58"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E64B9649BF4F44BF4F585A33474307" ma:contentTypeVersion="32" ma:contentTypeDescription="Create a new document." ma:contentTypeScope="" ma:versionID="3d9433d7abe36c8e80f00d5c75a84176">
  <xsd:schema xmlns:xsd="http://www.w3.org/2001/XMLSchema" xmlns:xs="http://www.w3.org/2001/XMLSchema" xmlns:p="http://schemas.microsoft.com/office/2006/metadata/properties" xmlns:ns2="8a07aaf4-87c5-4774-a647-66f611e4c403" xmlns:ns3="f41cca7c-1971-4ee7-a273-40353f40f6c7" targetNamespace="http://schemas.microsoft.com/office/2006/metadata/properties" ma:root="true" ma:fieldsID="f4c4cbfffc33dfd93dbdc3d3ce552126" ns2:_="" ns3:_="">
    <xsd:import namespace="8a07aaf4-87c5-4774-a647-66f611e4c403"/>
    <xsd:import namespace="f41cca7c-1971-4ee7-a273-40353f40f6c7"/>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3:SharedWithUsers" minOccurs="0"/>
                <xsd:element ref="ns3:SharedWithDetails"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07aaf4-87c5-4774-a647-66f611e4c403"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DateTaken" ma:index="38" nillable="true" ma:displayName="MediaServiceDateTaken" ma:hidden="true" ma:internalName="MediaServiceDateTaken" ma:readOnly="true">
      <xsd:simpleType>
        <xsd:restriction base="dms:Text"/>
      </xsd:simpleType>
    </xsd:element>
    <xsd:element name="MediaServiceLocation" ma:index="3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1cca7c-1971-4ee7-a273-40353f40f6c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mber_Groups xmlns="8a07aaf4-87c5-4774-a647-66f611e4c403">
      <UserInfo>
        <DisplayName/>
        <AccountId xsi:nil="true"/>
        <AccountType/>
      </UserInfo>
    </Member_Groups>
    <NotebookType xmlns="8a07aaf4-87c5-4774-a647-66f611e4c403" xsi:nil="true"/>
    <Members xmlns="8a07aaf4-87c5-4774-a647-66f611e4c403">
      <UserInfo>
        <DisplayName/>
        <AccountId xsi:nil="true"/>
        <AccountType/>
      </UserInfo>
    </Members>
    <Owner xmlns="8a07aaf4-87c5-4774-a647-66f611e4c403">
      <UserInfo>
        <DisplayName/>
        <AccountId xsi:nil="true"/>
        <AccountType/>
      </UserInfo>
    </Owner>
    <Leaders xmlns="8a07aaf4-87c5-4774-a647-66f611e4c403">
      <UserInfo>
        <DisplayName/>
        <AccountId xsi:nil="true"/>
        <AccountType/>
      </UserInfo>
    </Leaders>
    <Distribution_Groups xmlns="8a07aaf4-87c5-4774-a647-66f611e4c403" xsi:nil="true"/>
    <Invited_Leaders xmlns="8a07aaf4-87c5-4774-a647-66f611e4c403" xsi:nil="true"/>
    <IsNotebookLocked xmlns="8a07aaf4-87c5-4774-a647-66f611e4c403" xsi:nil="true"/>
    <AppVersion xmlns="8a07aaf4-87c5-4774-a647-66f611e4c403" xsi:nil="true"/>
    <TeamsChannelId xmlns="8a07aaf4-87c5-4774-a647-66f611e4c403" xsi:nil="true"/>
    <DefaultSectionNames xmlns="8a07aaf4-87c5-4774-a647-66f611e4c403" xsi:nil="true"/>
    <Invited_Members xmlns="8a07aaf4-87c5-4774-a647-66f611e4c403" xsi:nil="true"/>
    <Templates xmlns="8a07aaf4-87c5-4774-a647-66f611e4c403" xsi:nil="true"/>
    <Self_Registration_Enabled xmlns="8a07aaf4-87c5-4774-a647-66f611e4c403" xsi:nil="true"/>
    <FolderType xmlns="8a07aaf4-87c5-4774-a647-66f611e4c403" xsi:nil="true"/>
    <CultureName xmlns="8a07aaf4-87c5-4774-a647-66f611e4c403" xsi:nil="true"/>
    <LMS_Mappings xmlns="8a07aaf4-87c5-4774-a647-66f611e4c403" xsi:nil="true"/>
    <Is_Collaboration_Space_Locked xmlns="8a07aaf4-87c5-4774-a647-66f611e4c403" xsi:nil="true"/>
    <Math_Settings xmlns="8a07aaf4-87c5-4774-a647-66f611e4c403" xsi:nil="true"/>
    <Has_Leaders_Only_SectionGroup xmlns="8a07aaf4-87c5-4774-a647-66f611e4c403" xsi:nil="true"/>
    <SharedWithUsers xmlns="f41cca7c-1971-4ee7-a273-40353f40f6c7">
      <UserInfo>
        <DisplayName>MCALLISTER Sarah</DisplayName>
        <AccountId>17</AccountId>
        <AccountType/>
      </UserInfo>
      <UserInfo>
        <DisplayName>TANG Elaine</DisplayName>
        <AccountId>13</AccountId>
        <AccountType/>
      </UserInfo>
      <UserInfo>
        <DisplayName>RAMSAY Alison</DisplayName>
        <AccountId>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201122-CD06-4782-95D5-1CE0DD60B5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07aaf4-87c5-4774-a647-66f611e4c403"/>
    <ds:schemaRef ds:uri="f41cca7c-1971-4ee7-a273-40353f40f6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0674BE-5A8F-4C3F-96AC-AFA7A3723AEC}">
  <ds:schemaRefs>
    <ds:schemaRef ds:uri="http://schemas.microsoft.com/office/infopath/2007/PartnerControls"/>
    <ds:schemaRef ds:uri="http://purl.org/dc/elements/1.1/"/>
    <ds:schemaRef ds:uri="http://schemas.microsoft.com/office/2006/metadata/properties"/>
    <ds:schemaRef ds:uri="f41cca7c-1971-4ee7-a273-40353f40f6c7"/>
    <ds:schemaRef ds:uri="http://purl.org/dc/terms/"/>
    <ds:schemaRef ds:uri="8a07aaf4-87c5-4774-a647-66f611e4c403"/>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5AF65FA-337F-44C4-AC16-4224122390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of Attendance</vt:lpstr>
    </vt:vector>
  </TitlesOfParts>
  <Manager/>
  <Company>The University of Edinburgh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Postgraduate Cost of Attendance</dc:title>
  <dc:subject/>
  <dc:creator>Robert Lawrie</dc:creator>
  <cp:keywords/>
  <dc:description/>
  <cp:lastModifiedBy>WOOLLEY Deborah</cp:lastModifiedBy>
  <cp:revision/>
  <dcterms:created xsi:type="dcterms:W3CDTF">2003-06-16T09:22:58Z</dcterms:created>
  <dcterms:modified xsi:type="dcterms:W3CDTF">2021-03-25T16:55:37Z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0x010100E2E64B9649BF4F44BF4F585A33474307</vt:lpwstr>
  </property>
</Properties>
</file>